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Shared\Ed\SASPDC\"/>
    </mc:Choice>
  </mc:AlternateContent>
  <bookViews>
    <workbookView xWindow="0" yWindow="0" windowWidth="16392" windowHeight="5640"/>
  </bookViews>
  <sheets>
    <sheet name="Overview" sheetId="1" r:id="rId1"/>
    <sheet name="Sample Budget" sheetId="2" r:id="rId2"/>
    <sheet name="Sample Budget Excl Pollination" sheetId="5" r:id="rId3"/>
    <sheet name="Assumptions" sheetId="3" r:id="rId4"/>
    <sheet name="Assumptions Excl pollination" sheetId="6" r:id="rId5"/>
    <sheet name="Template" sheetId="4" r:id="rId6"/>
    <sheet name="Template Exclude pollination" sheetId="7" r:id="rId7"/>
  </sheets>
  <definedNames>
    <definedName name="_xlnm.Print_Area" localSheetId="4">'Assumptions Excl pollination'!$A$1:$N$60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9" i="7" l="1"/>
  <c r="K49" i="7"/>
  <c r="G49" i="7"/>
  <c r="C49" i="7"/>
  <c r="Q46" i="7"/>
  <c r="O46" i="7"/>
  <c r="M46" i="7"/>
  <c r="K46" i="7"/>
  <c r="I46" i="7"/>
  <c r="G46" i="7"/>
  <c r="E46" i="7"/>
  <c r="C46" i="7"/>
  <c r="Q39" i="7"/>
  <c r="O39" i="7"/>
  <c r="M39" i="7"/>
  <c r="K39" i="7"/>
  <c r="I39" i="7"/>
  <c r="G39" i="7"/>
  <c r="E39" i="7"/>
  <c r="C39" i="7"/>
  <c r="Q31" i="7"/>
  <c r="O31" i="7"/>
  <c r="M31" i="7"/>
  <c r="K31" i="7"/>
  <c r="I31" i="7"/>
  <c r="G31" i="7"/>
  <c r="E31" i="7"/>
  <c r="C31" i="7"/>
  <c r="Q22" i="7"/>
  <c r="O22" i="7"/>
  <c r="M22" i="7"/>
  <c r="K22" i="7"/>
  <c r="I22" i="7"/>
  <c r="G22" i="7"/>
  <c r="E22" i="7"/>
  <c r="C22" i="7"/>
  <c r="I50" i="5"/>
  <c r="G50" i="5"/>
  <c r="C50" i="5"/>
  <c r="I60" i="6"/>
  <c r="G60" i="6"/>
  <c r="E60" i="6"/>
  <c r="C60" i="6"/>
  <c r="I57" i="6"/>
  <c r="G57" i="6"/>
  <c r="E57" i="6"/>
  <c r="C57" i="6"/>
  <c r="I49" i="6"/>
  <c r="G49" i="6"/>
  <c r="E49" i="6"/>
  <c r="C49" i="6"/>
  <c r="I41" i="6"/>
  <c r="G41" i="6"/>
  <c r="E41" i="6"/>
  <c r="C41" i="6"/>
  <c r="I32" i="6"/>
  <c r="G32" i="6"/>
  <c r="E32" i="6"/>
  <c r="C32" i="6"/>
  <c r="C23" i="7" l="1"/>
  <c r="C24" i="7" s="1"/>
  <c r="C41" i="7" s="1"/>
  <c r="K23" i="7"/>
  <c r="K24" i="7" s="1"/>
  <c r="K41" i="7" s="1"/>
  <c r="E23" i="7"/>
  <c r="E24" i="7" s="1"/>
  <c r="E41" i="7" s="1"/>
  <c r="E49" i="7" s="1"/>
  <c r="M23" i="7"/>
  <c r="M24" i="7" s="1"/>
  <c r="M41" i="7" s="1"/>
  <c r="M49" i="7" s="1"/>
  <c r="G23" i="7"/>
  <c r="G24" i="7" s="1"/>
  <c r="G41" i="7" s="1"/>
  <c r="O23" i="7"/>
  <c r="O24" i="7" s="1"/>
  <c r="O41" i="7" s="1"/>
  <c r="I23" i="7"/>
  <c r="I24" i="7" s="1"/>
  <c r="I41" i="7" s="1"/>
  <c r="I49" i="7" s="1"/>
  <c r="Q23" i="7"/>
  <c r="Q24" i="7" s="1"/>
  <c r="Q41" i="7" s="1"/>
  <c r="Q49" i="7" s="1"/>
  <c r="E33" i="6"/>
  <c r="E34" i="6" s="1"/>
  <c r="E51" i="6" s="1"/>
  <c r="G33" i="6"/>
  <c r="G34" i="6" s="1"/>
  <c r="G51" i="6" s="1"/>
  <c r="I33" i="6"/>
  <c r="I34" i="6" s="1"/>
  <c r="I51" i="6" s="1"/>
  <c r="C33" i="6"/>
  <c r="C34" i="6" s="1"/>
  <c r="C51" i="6" s="1"/>
  <c r="Q46" i="4"/>
  <c r="Q39" i="4"/>
  <c r="Q31" i="4"/>
  <c r="Q22" i="4"/>
  <c r="Q23" i="4" s="1"/>
  <c r="Q24" i="4" s="1"/>
  <c r="M46" i="4"/>
  <c r="M48" i="4" s="1"/>
  <c r="M39" i="4"/>
  <c r="M31" i="4"/>
  <c r="M22" i="4"/>
  <c r="M23" i="4" s="1"/>
  <c r="M24" i="4" s="1"/>
  <c r="M41" i="4" s="1"/>
  <c r="I46" i="4"/>
  <c r="I39" i="4"/>
  <c r="I31" i="4"/>
  <c r="I22" i="4"/>
  <c r="I23" i="4" s="1"/>
  <c r="I24" i="4" s="1"/>
  <c r="O46" i="4"/>
  <c r="O48" i="4" s="1"/>
  <c r="K46" i="4"/>
  <c r="K48" i="4" s="1"/>
  <c r="K50" i="4" s="1"/>
  <c r="G46" i="4"/>
  <c r="G48" i="4" s="1"/>
  <c r="G50" i="4" s="1"/>
  <c r="O39" i="4"/>
  <c r="K39" i="4"/>
  <c r="G39" i="4"/>
  <c r="O31" i="4"/>
  <c r="K31" i="4"/>
  <c r="G31" i="4"/>
  <c r="O22" i="4"/>
  <c r="O23" i="4" s="1"/>
  <c r="O24" i="4" s="1"/>
  <c r="O41" i="4" s="1"/>
  <c r="K22" i="4"/>
  <c r="K23" i="4" s="1"/>
  <c r="G22" i="4"/>
  <c r="G23" i="4" s="1"/>
  <c r="I47" i="5"/>
  <c r="G47" i="5"/>
  <c r="E47" i="5"/>
  <c r="C47" i="5"/>
  <c r="I39" i="5"/>
  <c r="G39" i="5"/>
  <c r="E39" i="5"/>
  <c r="C39" i="5"/>
  <c r="I31" i="5"/>
  <c r="G31" i="5"/>
  <c r="E31" i="5"/>
  <c r="C31" i="5"/>
  <c r="I22" i="5"/>
  <c r="G22" i="5"/>
  <c r="E22" i="5"/>
  <c r="C22" i="5"/>
  <c r="Q41" i="4" l="1"/>
  <c r="I41" i="4"/>
  <c r="Q48" i="4"/>
  <c r="Q50" i="4" s="1"/>
  <c r="M50" i="4"/>
  <c r="M52" i="4" s="1"/>
  <c r="I48" i="4"/>
  <c r="I50" i="4" s="1"/>
  <c r="G52" i="4"/>
  <c r="G24" i="4"/>
  <c r="G41" i="4" s="1"/>
  <c r="O50" i="4"/>
  <c r="O52" i="4" s="1"/>
  <c r="K24" i="4"/>
  <c r="K41" i="4" s="1"/>
  <c r="K52" i="4" s="1"/>
  <c r="I23" i="5"/>
  <c r="I24" i="5" s="1"/>
  <c r="I41" i="5" s="1"/>
  <c r="C23" i="5"/>
  <c r="C24" i="5" s="1"/>
  <c r="C41" i="5" s="1"/>
  <c r="E23" i="5"/>
  <c r="E24" i="5" s="1"/>
  <c r="E41" i="5" s="1"/>
  <c r="E50" i="5" s="1"/>
  <c r="G23" i="5"/>
  <c r="G24" i="5" s="1"/>
  <c r="G41" i="5" s="1"/>
  <c r="E46" i="4"/>
  <c r="C46" i="4"/>
  <c r="E39" i="4"/>
  <c r="C39" i="4"/>
  <c r="E31" i="4"/>
  <c r="C31" i="4"/>
  <c r="E22" i="4"/>
  <c r="C22" i="4"/>
  <c r="Q52" i="4" l="1"/>
  <c r="I52" i="4"/>
  <c r="E23" i="4"/>
  <c r="E24" i="4" s="1"/>
  <c r="E41" i="4" s="1"/>
  <c r="C23" i="4"/>
  <c r="C24" i="4" s="1"/>
  <c r="C41" i="4" s="1"/>
  <c r="C48" i="4"/>
  <c r="C50" i="4" s="1"/>
  <c r="E48" i="4"/>
  <c r="E50" i="4" s="1"/>
  <c r="I57" i="3"/>
  <c r="G57" i="3"/>
  <c r="E57" i="3"/>
  <c r="C57" i="3"/>
  <c r="I49" i="3"/>
  <c r="G49" i="3"/>
  <c r="E49" i="3"/>
  <c r="C49" i="3"/>
  <c r="I41" i="3"/>
  <c r="G41" i="3"/>
  <c r="E41" i="3"/>
  <c r="C41" i="3"/>
  <c r="I32" i="3"/>
  <c r="G32" i="3"/>
  <c r="E32" i="3"/>
  <c r="C32" i="3"/>
  <c r="I47" i="2"/>
  <c r="G47" i="2"/>
  <c r="G49" i="2" s="1"/>
  <c r="G51" i="2" s="1"/>
  <c r="E47" i="2"/>
  <c r="C47" i="2"/>
  <c r="C49" i="2" s="1"/>
  <c r="I39" i="2"/>
  <c r="G39" i="2"/>
  <c r="E39" i="2"/>
  <c r="C39" i="2"/>
  <c r="I31" i="2"/>
  <c r="G31" i="2"/>
  <c r="E31" i="2"/>
  <c r="C31" i="2"/>
  <c r="I22" i="2"/>
  <c r="G22" i="2"/>
  <c r="G23" i="2" s="1"/>
  <c r="E22" i="2"/>
  <c r="E23" i="2" s="1"/>
  <c r="C22" i="2"/>
  <c r="C23" i="2" s="1"/>
  <c r="C24" i="2" s="1"/>
  <c r="C41" i="2" s="1"/>
  <c r="C52" i="4" l="1"/>
  <c r="E52" i="4"/>
  <c r="E49" i="2"/>
  <c r="E51" i="2" s="1"/>
  <c r="I49" i="2"/>
  <c r="I51" i="2" s="1"/>
  <c r="C51" i="2"/>
  <c r="C53" i="2" s="1"/>
  <c r="I23" i="2"/>
  <c r="I24" i="2" s="1"/>
  <c r="I41" i="2" s="1"/>
  <c r="G24" i="2"/>
  <c r="G41" i="2" s="1"/>
  <c r="G53" i="2" s="1"/>
  <c r="I61" i="3"/>
  <c r="I33" i="3"/>
  <c r="I34" i="3" s="1"/>
  <c r="I51" i="3" s="1"/>
  <c r="I59" i="3"/>
  <c r="C33" i="3"/>
  <c r="C34" i="3" s="1"/>
  <c r="C51" i="3" s="1"/>
  <c r="C59" i="3"/>
  <c r="C61" i="3" s="1"/>
  <c r="E33" i="3"/>
  <c r="E34" i="3" s="1"/>
  <c r="E51" i="3" s="1"/>
  <c r="E59" i="3"/>
  <c r="E61" i="3" s="1"/>
  <c r="G33" i="3"/>
  <c r="G34" i="3" s="1"/>
  <c r="G51" i="3" s="1"/>
  <c r="G59" i="3"/>
  <c r="G61" i="3" s="1"/>
  <c r="E24" i="2"/>
  <c r="E41" i="2" s="1"/>
  <c r="G63" i="3" l="1"/>
  <c r="I63" i="3"/>
  <c r="E63" i="3"/>
  <c r="E53" i="2"/>
  <c r="I53" i="2"/>
  <c r="C63" i="3"/>
</calcChain>
</file>

<file path=xl/sharedStrings.xml><?xml version="1.0" encoding="utf-8"?>
<sst xmlns="http://schemas.openxmlformats.org/spreadsheetml/2006/main" count="409" uniqueCount="82">
  <si>
    <t>Alfalfa Seed Production Costs</t>
  </si>
  <si>
    <t>Direct Cash Operating Costs</t>
  </si>
  <si>
    <t>Seed (rate X cost/lb) (1 X $10)</t>
  </si>
  <si>
    <t>Fertilizer</t>
  </si>
  <si>
    <t>N</t>
  </si>
  <si>
    <t>P</t>
  </si>
  <si>
    <t>Other</t>
  </si>
  <si>
    <t>Chemical</t>
  </si>
  <si>
    <t>Herbicide</t>
  </si>
  <si>
    <t>Insecticide</t>
  </si>
  <si>
    <t>Fungicide</t>
  </si>
  <si>
    <t>Dessicant</t>
  </si>
  <si>
    <t>Machinery</t>
  </si>
  <si>
    <t>Fuel</t>
  </si>
  <si>
    <t xml:space="preserve">Seed </t>
  </si>
  <si>
    <t>Crop 1</t>
  </si>
  <si>
    <t>Crop 2</t>
  </si>
  <si>
    <t>Crop 3</t>
  </si>
  <si>
    <t>Crop 4</t>
  </si>
  <si>
    <t>Crop Inspection</t>
  </si>
  <si>
    <t>Crop Insurance</t>
  </si>
  <si>
    <t>Hail Insurance</t>
  </si>
  <si>
    <t>Hired Labour</t>
  </si>
  <si>
    <t>Total Direct Cash Operating Costs</t>
  </si>
  <si>
    <t>Interest on Operating</t>
  </si>
  <si>
    <t xml:space="preserve">Total   </t>
  </si>
  <si>
    <t>Indirect Cash Costs</t>
  </si>
  <si>
    <t>Utilities</t>
  </si>
  <si>
    <t>Land Taxes</t>
  </si>
  <si>
    <t>Building - repairs</t>
  </si>
  <si>
    <t>Total Indirect Cash Cost</t>
  </si>
  <si>
    <t>Fixed Cost</t>
  </si>
  <si>
    <t>Machinery depreciation</t>
  </si>
  <si>
    <t>Building depreciation</t>
  </si>
  <si>
    <t>Land Cost</t>
  </si>
  <si>
    <t>Labour and Management</t>
  </si>
  <si>
    <t>/acre</t>
  </si>
  <si>
    <t>cost/acre</t>
  </si>
  <si>
    <t>Total Fixed Costs</t>
  </si>
  <si>
    <t>Total Expenses</t>
  </si>
  <si>
    <t>Income</t>
  </si>
  <si>
    <t>Price per lb</t>
  </si>
  <si>
    <t>Yield per acre</t>
  </si>
  <si>
    <t>Gross Revenue</t>
  </si>
  <si>
    <t xml:space="preserve"> </t>
  </si>
  <si>
    <t>Polination Cost @ 33%</t>
  </si>
  <si>
    <t>Net Revenue</t>
  </si>
  <si>
    <t>R.M. of Tisdale rates for $200/acre coverage at a 25% deductable</t>
  </si>
  <si>
    <t>Foundation seed $10/lb X 1 lb divided by 4 years</t>
  </si>
  <si>
    <t>No extra N at establishment</t>
  </si>
  <si>
    <t>25 extra pounds at establishment</t>
  </si>
  <si>
    <t>Bromox +</t>
  </si>
  <si>
    <t>Grassy weed control = Assure</t>
  </si>
  <si>
    <t>1st year</t>
  </si>
  <si>
    <t>Velpar</t>
  </si>
  <si>
    <t>3rd year</t>
  </si>
  <si>
    <t>4th year</t>
  </si>
  <si>
    <t>2nd year</t>
  </si>
  <si>
    <t>Cygon</t>
  </si>
  <si>
    <t>Matador</t>
  </si>
  <si>
    <t>.17 L/acre</t>
  </si>
  <si>
    <t>Headline</t>
  </si>
  <si>
    <t>Lance</t>
  </si>
  <si>
    <t>170g/ac</t>
  </si>
  <si>
    <t>Reglone</t>
  </si>
  <si>
    <t>CSGA</t>
  </si>
  <si>
    <t>Risk area 17 at 70% coverage with no discounts</t>
  </si>
  <si>
    <t>5% on variable costs for 8 months</t>
  </si>
  <si>
    <t>Other costs are based on the Crop Planning Guide 2015</t>
  </si>
  <si>
    <t>from the Saskatchewan Ministry of Agriculture</t>
  </si>
  <si>
    <t xml:space="preserve">Black soil zone </t>
  </si>
  <si>
    <t>Yield per acre (lbs/acre)</t>
  </si>
  <si>
    <t xml:space="preserve">My </t>
  </si>
  <si>
    <t>costs</t>
  </si>
  <si>
    <t>If you use custom pollinators</t>
  </si>
  <si>
    <t>Net Income/Loss per acre</t>
  </si>
  <si>
    <t>Alfalfa Seed Production Costs - Sample Budget</t>
  </si>
  <si>
    <t>Assumptions</t>
  </si>
  <si>
    <t>Alfalfa Seed Production Costs - Template</t>
  </si>
  <si>
    <t>1 L/acre</t>
  </si>
  <si>
    <t>.34 L/acre</t>
  </si>
  <si>
    <t>Crop Insurance Guarantee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</si>
</sst>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2" fontId="1" fillId="0" borderId="0" xfId="0" applyNumberFormat="1" applyFont="1"/>
    <xf numFmtId="2" fontId="1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/>
    <xf numFmtId="2" fontId="1" fillId="0" borderId="1" xfId="0" applyNumberFormat="1" applyFont="1" applyBorder="1"/>
    <xf numFmtId="2" fontId="1" fillId="0" borderId="2" xfId="0" applyNumberFormat="1" applyFont="1" applyBorder="1"/>
    <xf numFmtId="0" fontId="2" fillId="0" borderId="0" xfId="0" applyFont="1" applyAlignment="1">
      <alignment vertical="top"/>
    </xf>
    <xf numFmtId="8" fontId="1" fillId="0" borderId="0" xfId="0" applyNumberFormat="1" applyFont="1"/>
    <xf numFmtId="0" fontId="5" fillId="0" borderId="0" xfId="0" applyFont="1"/>
    <xf numFmtId="2" fontId="1" fillId="0" borderId="0" xfId="0" applyNumberFormat="1" applyFont="1" applyBorder="1"/>
    <xf numFmtId="2" fontId="1" fillId="0" borderId="0" xfId="0" applyNumberFormat="1" applyFont="1" applyFill="1"/>
    <xf numFmtId="8" fontId="1" fillId="0" borderId="0" xfId="0" applyNumberFormat="1" applyFont="1" applyFill="1"/>
    <xf numFmtId="2" fontId="1" fillId="2" borderId="0" xfId="0" applyNumberFormat="1" applyFont="1" applyFill="1"/>
    <xf numFmtId="2" fontId="1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</xdr:colOff>
          <xdr:row>0</xdr:row>
          <xdr:rowOff>68580</xdr:rowOff>
        </xdr:from>
        <xdr:to>
          <xdr:col>8</xdr:col>
          <xdr:colOff>175260</xdr:colOff>
          <xdr:row>38</xdr:row>
          <xdr:rowOff>114300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I1" sqref="I1"/>
    </sheetView>
  </sheetViews>
  <sheetFormatPr defaultRowHeight="15" x14ac:dyDescent="0.3"/>
  <cols>
    <col min="1" max="1" width="22.6640625" style="8" customWidth="1"/>
    <col min="2" max="16384" width="8.88671875" style="8"/>
  </cols>
  <sheetData/>
  <pageMargins left="0.9055118110236221" right="0.31496062992125984" top="0.94488188976377963" bottom="0.74803149606299213" header="0.31496062992125984" footer="0.31496062992125984"/>
  <pageSetup orientation="portrait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Word.Document.12" shapeId="1027" r:id="rId4">
          <objectPr defaultSize="0" r:id="rId5">
            <anchor moveWithCells="1">
              <from>
                <xdr:col>0</xdr:col>
                <xdr:colOff>68580</xdr:colOff>
                <xdr:row>0</xdr:row>
                <xdr:rowOff>68580</xdr:rowOff>
              </from>
              <to>
                <xdr:col>8</xdr:col>
                <xdr:colOff>175260</xdr:colOff>
                <xdr:row>38</xdr:row>
                <xdr:rowOff>114300</xdr:rowOff>
              </to>
            </anchor>
          </objectPr>
        </oleObject>
      </mc:Choice>
      <mc:Fallback>
        <oleObject progId="Word.Document.12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/>
  </sheetViews>
  <sheetFormatPr defaultRowHeight="13.2" x14ac:dyDescent="0.25"/>
  <cols>
    <col min="1" max="1" width="10.109375" style="1" customWidth="1"/>
    <col min="2" max="2" width="23.44140625" style="1" customWidth="1"/>
    <col min="3" max="3" width="10.44140625" style="2" customWidth="1"/>
    <col min="4" max="4" width="2" style="2" customWidth="1"/>
    <col min="5" max="5" width="10.44140625" style="2" customWidth="1"/>
    <col min="6" max="6" width="1.6640625" style="2" customWidth="1"/>
    <col min="7" max="7" width="10.44140625" style="2" customWidth="1"/>
    <col min="8" max="8" width="1.5546875" style="2" customWidth="1"/>
    <col min="9" max="9" width="9.77734375" style="2" customWidth="1"/>
    <col min="10" max="10" width="1.44140625" style="1" customWidth="1"/>
    <col min="11" max="16384" width="8.88671875" style="1"/>
  </cols>
  <sheetData>
    <row r="1" spans="1:9" ht="17.399999999999999" x14ac:dyDescent="0.3">
      <c r="A1" s="4" t="s">
        <v>76</v>
      </c>
    </row>
    <row r="2" spans="1:9" x14ac:dyDescent="0.25">
      <c r="C2" s="3" t="s">
        <v>14</v>
      </c>
      <c r="D2" s="3"/>
      <c r="E2" s="3" t="s">
        <v>14</v>
      </c>
      <c r="F2" s="3"/>
      <c r="G2" s="3" t="s">
        <v>14</v>
      </c>
      <c r="H2" s="3"/>
      <c r="I2" s="3" t="s">
        <v>14</v>
      </c>
    </row>
    <row r="3" spans="1:9" x14ac:dyDescent="0.25">
      <c r="C3" s="3" t="s">
        <v>15</v>
      </c>
      <c r="D3" s="3"/>
      <c r="E3" s="3" t="s">
        <v>16</v>
      </c>
      <c r="F3" s="3"/>
      <c r="G3" s="3" t="s">
        <v>17</v>
      </c>
      <c r="H3" s="3"/>
      <c r="I3" s="3" t="s">
        <v>18</v>
      </c>
    </row>
    <row r="4" spans="1:9" x14ac:dyDescent="0.25">
      <c r="C4" s="3" t="s">
        <v>37</v>
      </c>
      <c r="D4" s="3"/>
      <c r="E4" s="3" t="s">
        <v>37</v>
      </c>
      <c r="F4" s="3"/>
      <c r="G4" s="3" t="s">
        <v>37</v>
      </c>
      <c r="H4" s="3"/>
      <c r="I4" s="3" t="s">
        <v>37</v>
      </c>
    </row>
    <row r="6" spans="1:9" x14ac:dyDescent="0.25">
      <c r="A6" s="5" t="s">
        <v>1</v>
      </c>
    </row>
    <row r="7" spans="1:9" x14ac:dyDescent="0.25">
      <c r="A7" s="1" t="s">
        <v>2</v>
      </c>
      <c r="C7" s="2">
        <v>2.5</v>
      </c>
      <c r="E7" s="2">
        <v>2.5</v>
      </c>
      <c r="G7" s="2">
        <v>2.5</v>
      </c>
      <c r="I7" s="2">
        <v>2.5</v>
      </c>
    </row>
    <row r="8" spans="1:9" x14ac:dyDescent="0.25">
      <c r="A8" s="1" t="s">
        <v>3</v>
      </c>
      <c r="B8" s="1" t="s">
        <v>4</v>
      </c>
      <c r="C8" s="2">
        <v>0</v>
      </c>
      <c r="E8" s="2">
        <v>0</v>
      </c>
      <c r="G8" s="2">
        <v>0</v>
      </c>
      <c r="I8" s="2">
        <v>0</v>
      </c>
    </row>
    <row r="9" spans="1:9" x14ac:dyDescent="0.25">
      <c r="B9" s="1" t="s">
        <v>5</v>
      </c>
      <c r="C9" s="2">
        <v>15</v>
      </c>
      <c r="E9" s="2">
        <v>0</v>
      </c>
      <c r="G9" s="2">
        <v>0</v>
      </c>
      <c r="I9" s="2">
        <v>0</v>
      </c>
    </row>
    <row r="10" spans="1:9" x14ac:dyDescent="0.25">
      <c r="B10" s="1" t="s">
        <v>6</v>
      </c>
    </row>
    <row r="11" spans="1:9" x14ac:dyDescent="0.25">
      <c r="A11" s="1" t="s">
        <v>7</v>
      </c>
      <c r="B11" s="1" t="s">
        <v>8</v>
      </c>
      <c r="C11" s="2">
        <v>13</v>
      </c>
      <c r="E11" s="12">
        <v>35</v>
      </c>
      <c r="F11" s="12"/>
      <c r="G11" s="12">
        <v>35</v>
      </c>
      <c r="I11" s="2">
        <v>13</v>
      </c>
    </row>
    <row r="12" spans="1:9" x14ac:dyDescent="0.25">
      <c r="B12" s="1" t="s">
        <v>9</v>
      </c>
      <c r="C12" s="2">
        <v>19.3</v>
      </c>
      <c r="E12" s="2">
        <v>19.3</v>
      </c>
      <c r="G12" s="2">
        <v>19.3</v>
      </c>
      <c r="I12" s="2">
        <v>19.3</v>
      </c>
    </row>
    <row r="13" spans="1:9" x14ac:dyDescent="0.25">
      <c r="B13" s="1" t="s">
        <v>10</v>
      </c>
      <c r="C13" s="2">
        <v>21.5</v>
      </c>
      <c r="E13" s="2">
        <v>21.5</v>
      </c>
      <c r="G13" s="2">
        <v>21.5</v>
      </c>
      <c r="I13" s="2">
        <v>21.5</v>
      </c>
    </row>
    <row r="14" spans="1:9" x14ac:dyDescent="0.25">
      <c r="B14" s="1" t="s">
        <v>11</v>
      </c>
      <c r="C14" s="2">
        <v>24</v>
      </c>
      <c r="E14" s="2">
        <v>24</v>
      </c>
      <c r="G14" s="2">
        <v>24</v>
      </c>
      <c r="I14" s="2">
        <v>24</v>
      </c>
    </row>
    <row r="15" spans="1:9" x14ac:dyDescent="0.25">
      <c r="A15" s="1" t="s">
        <v>12</v>
      </c>
      <c r="B15" s="1" t="s">
        <v>13</v>
      </c>
      <c r="C15" s="2">
        <v>19.98</v>
      </c>
      <c r="E15" s="2">
        <v>19.98</v>
      </c>
      <c r="G15" s="2">
        <v>19.98</v>
      </c>
      <c r="I15" s="2">
        <v>19.98</v>
      </c>
    </row>
    <row r="16" spans="1:9" x14ac:dyDescent="0.25">
      <c r="B16" s="1" t="s">
        <v>6</v>
      </c>
      <c r="C16" s="2">
        <v>12.38</v>
      </c>
      <c r="E16" s="2">
        <v>12.38</v>
      </c>
      <c r="G16" s="2">
        <v>12.38</v>
      </c>
      <c r="I16" s="2">
        <v>12.38</v>
      </c>
    </row>
    <row r="17" spans="1:9" x14ac:dyDescent="0.25">
      <c r="A17" s="1" t="s">
        <v>19</v>
      </c>
      <c r="C17" s="2">
        <v>7</v>
      </c>
      <c r="E17" s="2">
        <v>7</v>
      </c>
      <c r="G17" s="2">
        <v>7</v>
      </c>
      <c r="I17" s="2">
        <v>7</v>
      </c>
    </row>
    <row r="18" spans="1:9" x14ac:dyDescent="0.25">
      <c r="A18" s="1" t="s">
        <v>20</v>
      </c>
      <c r="C18" s="2">
        <v>33</v>
      </c>
      <c r="E18" s="2">
        <v>33</v>
      </c>
      <c r="G18" s="2">
        <v>33</v>
      </c>
      <c r="I18" s="2">
        <v>33</v>
      </c>
    </row>
    <row r="19" spans="1:9" x14ac:dyDescent="0.25">
      <c r="A19" s="1" t="s">
        <v>21</v>
      </c>
      <c r="C19" s="2">
        <v>6</v>
      </c>
      <c r="E19" s="2">
        <v>6</v>
      </c>
      <c r="G19" s="2">
        <v>6</v>
      </c>
      <c r="I19" s="2">
        <v>6</v>
      </c>
    </row>
    <row r="20" spans="1:9" x14ac:dyDescent="0.25">
      <c r="A20" s="1" t="s">
        <v>22</v>
      </c>
      <c r="C20" s="2">
        <v>15</v>
      </c>
      <c r="E20" s="2">
        <v>15</v>
      </c>
      <c r="G20" s="2">
        <v>15</v>
      </c>
      <c r="I20" s="2">
        <v>15</v>
      </c>
    </row>
    <row r="21" spans="1:9" x14ac:dyDescent="0.25">
      <c r="C21" s="6"/>
      <c r="E21" s="6"/>
      <c r="G21" s="6"/>
      <c r="I21" s="6"/>
    </row>
    <row r="22" spans="1:9" x14ac:dyDescent="0.25">
      <c r="A22" s="5" t="s">
        <v>23</v>
      </c>
      <c r="C22" s="2">
        <f>SUM(C7:C21)</f>
        <v>188.66</v>
      </c>
      <c r="E22" s="2">
        <f>SUM(E7:E21)</f>
        <v>195.66</v>
      </c>
      <c r="G22" s="2">
        <f>SUM(G7:G21)</f>
        <v>195.66</v>
      </c>
      <c r="I22" s="2">
        <f>SUM(I7:I21)</f>
        <v>173.66</v>
      </c>
    </row>
    <row r="23" spans="1:9" x14ac:dyDescent="0.25">
      <c r="A23" s="1" t="s">
        <v>24</v>
      </c>
      <c r="C23" s="6">
        <f>C22*0.05*2/3</f>
        <v>6.2886666666666668</v>
      </c>
      <c r="E23" s="6">
        <f>E22*0.05*2/3</f>
        <v>6.5220000000000011</v>
      </c>
      <c r="G23" s="6">
        <f>G22*0.05*2/3</f>
        <v>6.5220000000000011</v>
      </c>
      <c r="I23" s="6">
        <f>I22*0.05*2/3</f>
        <v>5.7886666666666668</v>
      </c>
    </row>
    <row r="24" spans="1:9" x14ac:dyDescent="0.25">
      <c r="A24" s="5" t="s">
        <v>25</v>
      </c>
      <c r="C24" s="2">
        <f>C22+C23</f>
        <v>194.94866666666667</v>
      </c>
      <c r="E24" s="2">
        <f>E22+E23</f>
        <v>202.18199999999999</v>
      </c>
      <c r="G24" s="2">
        <f>G22+G23</f>
        <v>202.18199999999999</v>
      </c>
      <c r="I24" s="2">
        <f>I22+I23</f>
        <v>179.44866666666667</v>
      </c>
    </row>
    <row r="26" spans="1:9" x14ac:dyDescent="0.25">
      <c r="A26" s="5" t="s">
        <v>26</v>
      </c>
    </row>
    <row r="27" spans="1:9" x14ac:dyDescent="0.25">
      <c r="A27" s="1" t="s">
        <v>27</v>
      </c>
      <c r="C27" s="2">
        <v>4.8</v>
      </c>
      <c r="E27" s="2">
        <v>4.8</v>
      </c>
      <c r="G27" s="2">
        <v>4.8</v>
      </c>
      <c r="I27" s="2">
        <v>4.8</v>
      </c>
    </row>
    <row r="28" spans="1:9" x14ac:dyDescent="0.25">
      <c r="A28" s="1" t="s">
        <v>28</v>
      </c>
      <c r="C28" s="2">
        <v>7</v>
      </c>
      <c r="E28" s="2">
        <v>7</v>
      </c>
      <c r="G28" s="2">
        <v>7</v>
      </c>
      <c r="I28" s="2">
        <v>7</v>
      </c>
    </row>
    <row r="29" spans="1:9" x14ac:dyDescent="0.25">
      <c r="A29" s="1" t="s">
        <v>29</v>
      </c>
      <c r="C29" s="2">
        <v>0.72</v>
      </c>
      <c r="E29" s="2">
        <v>0.72</v>
      </c>
      <c r="G29" s="2">
        <v>0.72</v>
      </c>
      <c r="I29" s="2">
        <v>0.72</v>
      </c>
    </row>
    <row r="30" spans="1:9" x14ac:dyDescent="0.25">
      <c r="C30" s="6"/>
      <c r="E30" s="6"/>
      <c r="G30" s="6"/>
      <c r="I30" s="6"/>
    </row>
    <row r="31" spans="1:9" x14ac:dyDescent="0.25">
      <c r="A31" s="5" t="s">
        <v>30</v>
      </c>
      <c r="C31" s="2">
        <f>SUM(C27:C30)</f>
        <v>12.520000000000001</v>
      </c>
      <c r="E31" s="2">
        <f>SUM(E27:E30)</f>
        <v>12.520000000000001</v>
      </c>
      <c r="G31" s="2">
        <f>SUM(G27:G30)</f>
        <v>12.520000000000001</v>
      </c>
      <c r="I31" s="2">
        <f>SUM(I27:I30)</f>
        <v>12.520000000000001</v>
      </c>
    </row>
    <row r="33" spans="1:9" x14ac:dyDescent="0.25">
      <c r="A33" s="5" t="s">
        <v>31</v>
      </c>
    </row>
    <row r="34" spans="1:9" x14ac:dyDescent="0.25">
      <c r="A34" s="1" t="s">
        <v>32</v>
      </c>
      <c r="C34" s="2">
        <v>37.85</v>
      </c>
      <c r="E34" s="2">
        <v>37.85</v>
      </c>
      <c r="G34" s="2">
        <v>37.85</v>
      </c>
      <c r="I34" s="2">
        <v>37.85</v>
      </c>
    </row>
    <row r="35" spans="1:9" x14ac:dyDescent="0.25">
      <c r="A35" s="1" t="s">
        <v>33</v>
      </c>
      <c r="C35" s="2">
        <v>1.8</v>
      </c>
      <c r="E35" s="2">
        <v>1.8</v>
      </c>
      <c r="G35" s="2">
        <v>1.8</v>
      </c>
      <c r="I35" s="2">
        <v>1.8</v>
      </c>
    </row>
    <row r="36" spans="1:9" x14ac:dyDescent="0.25">
      <c r="A36" s="1" t="s">
        <v>34</v>
      </c>
      <c r="C36" s="2">
        <v>41.23</v>
      </c>
      <c r="E36" s="2">
        <v>41.23</v>
      </c>
      <c r="G36" s="2">
        <v>41.23</v>
      </c>
      <c r="I36" s="2">
        <v>41.23</v>
      </c>
    </row>
    <row r="37" spans="1:9" x14ac:dyDescent="0.25">
      <c r="A37" s="1" t="s">
        <v>35</v>
      </c>
    </row>
    <row r="38" spans="1:9" x14ac:dyDescent="0.25">
      <c r="C38" s="6"/>
      <c r="E38" s="6"/>
      <c r="G38" s="6"/>
      <c r="I38" s="6"/>
    </row>
    <row r="39" spans="1:9" x14ac:dyDescent="0.25">
      <c r="A39" s="5" t="s">
        <v>38</v>
      </c>
      <c r="C39" s="2">
        <f>SUM(C34:C38)</f>
        <v>80.88</v>
      </c>
      <c r="E39" s="2">
        <f>SUM(E34:E38)</f>
        <v>80.88</v>
      </c>
      <c r="G39" s="2">
        <f>SUM(G34:G38)</f>
        <v>80.88</v>
      </c>
      <c r="I39" s="2">
        <f>SUM(I34:I38)</f>
        <v>80.88</v>
      </c>
    </row>
    <row r="41" spans="1:9" ht="13.8" thickBot="1" x14ac:dyDescent="0.3">
      <c r="A41" s="10" t="s">
        <v>39</v>
      </c>
      <c r="C41" s="7">
        <f>C24+C31+C39</f>
        <v>288.34866666666665</v>
      </c>
      <c r="E41" s="7">
        <f>E24+E31+E39</f>
        <v>295.58199999999999</v>
      </c>
      <c r="G41" s="7">
        <f>G24+G31+G39</f>
        <v>295.58199999999999</v>
      </c>
      <c r="I41" s="7">
        <f>I24+I31+I39</f>
        <v>272.84866666666665</v>
      </c>
    </row>
    <row r="42" spans="1:9" ht="13.8" thickTop="1" x14ac:dyDescent="0.25"/>
    <row r="43" spans="1:9" ht="9" customHeight="1" x14ac:dyDescent="0.25"/>
    <row r="44" spans="1:9" x14ac:dyDescent="0.25">
      <c r="A44" s="10" t="s">
        <v>40</v>
      </c>
    </row>
    <row r="45" spans="1:9" x14ac:dyDescent="0.25">
      <c r="A45" s="1" t="s">
        <v>41</v>
      </c>
      <c r="B45" s="9" t="s">
        <v>44</v>
      </c>
      <c r="C45" s="2">
        <v>2.2000000000000002</v>
      </c>
      <c r="E45" s="2">
        <v>2.2000000000000002</v>
      </c>
      <c r="G45" s="2">
        <v>2.2000000000000002</v>
      </c>
      <c r="I45" s="2">
        <v>2.2000000000000002</v>
      </c>
    </row>
    <row r="46" spans="1:9" x14ac:dyDescent="0.25">
      <c r="A46" s="1" t="s">
        <v>42</v>
      </c>
      <c r="C46" s="2">
        <v>165</v>
      </c>
      <c r="E46" s="2">
        <v>165</v>
      </c>
      <c r="G46" s="2">
        <v>165</v>
      </c>
      <c r="I46" s="2">
        <v>165</v>
      </c>
    </row>
    <row r="47" spans="1:9" ht="13.8" thickBot="1" x14ac:dyDescent="0.3">
      <c r="A47" s="10" t="s">
        <v>43</v>
      </c>
      <c r="C47" s="7">
        <f>C45*C46</f>
        <v>363.00000000000006</v>
      </c>
      <c r="E47" s="7">
        <f>E45*E46</f>
        <v>363.00000000000006</v>
      </c>
      <c r="G47" s="7">
        <f>G45*G46</f>
        <v>363.00000000000006</v>
      </c>
      <c r="I47" s="7">
        <f>I45*I46</f>
        <v>363.00000000000006</v>
      </c>
    </row>
    <row r="48" spans="1:9" ht="13.8" thickTop="1" x14ac:dyDescent="0.25"/>
    <row r="49" spans="1:9" x14ac:dyDescent="0.25">
      <c r="A49" s="1" t="s">
        <v>45</v>
      </c>
      <c r="C49" s="2">
        <f>C47*0.33333</f>
        <v>120.99879000000003</v>
      </c>
      <c r="E49" s="2">
        <f>E47*0.33333</f>
        <v>120.99879000000003</v>
      </c>
      <c r="G49" s="2">
        <f>G47*0.33333</f>
        <v>120.99879000000003</v>
      </c>
      <c r="I49" s="2">
        <f>I47*0.33333</f>
        <v>120.99879000000003</v>
      </c>
    </row>
    <row r="51" spans="1:9" x14ac:dyDescent="0.25">
      <c r="A51" s="1" t="s">
        <v>46</v>
      </c>
      <c r="C51" s="2">
        <f>C47-C49</f>
        <v>242.00121000000001</v>
      </c>
      <c r="E51" s="2">
        <f>E47-E49</f>
        <v>242.00121000000001</v>
      </c>
      <c r="G51" s="2">
        <f>G47-G49</f>
        <v>242.00121000000001</v>
      </c>
      <c r="I51" s="2">
        <f>I47-I49</f>
        <v>242.00121000000001</v>
      </c>
    </row>
    <row r="53" spans="1:9" ht="13.8" thickBot="1" x14ac:dyDescent="0.3">
      <c r="A53" s="10" t="s">
        <v>75</v>
      </c>
      <c r="C53" s="7">
        <f>C51-C41</f>
        <v>-46.347456666666631</v>
      </c>
      <c r="E53" s="7">
        <f>E51-E41</f>
        <v>-53.580789999999979</v>
      </c>
      <c r="G53" s="7">
        <f>G51-G41</f>
        <v>-53.580789999999979</v>
      </c>
      <c r="I53" s="7">
        <f>I51-I41</f>
        <v>-30.847456666666631</v>
      </c>
    </row>
    <row r="54" spans="1:9" ht="13.8" thickTop="1" x14ac:dyDescent="0.25"/>
  </sheetData>
  <pageMargins left="0.9055118110236221" right="0.70866141732283472" top="0.55118110236220474" bottom="0.55118110236220474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workbookViewId="0">
      <selection activeCell="E11" sqref="E11:F11"/>
    </sheetView>
  </sheetViews>
  <sheetFormatPr defaultRowHeight="13.2" x14ac:dyDescent="0.25"/>
  <cols>
    <col min="1" max="1" width="10.109375" style="1" customWidth="1"/>
    <col min="2" max="2" width="23.5546875" style="1" customWidth="1"/>
    <col min="3" max="3" width="10.44140625" style="2" customWidth="1"/>
    <col min="4" max="4" width="2" style="2" customWidth="1"/>
    <col min="5" max="5" width="10.44140625" style="2" customWidth="1"/>
    <col min="6" max="6" width="1.6640625" style="2" customWidth="1"/>
    <col min="7" max="7" width="10.44140625" style="2" customWidth="1"/>
    <col min="8" max="8" width="1.5546875" style="2" customWidth="1"/>
    <col min="9" max="9" width="10.44140625" style="2" customWidth="1"/>
    <col min="10" max="10" width="1.44140625" style="1" customWidth="1"/>
    <col min="11" max="16384" width="8.88671875" style="1"/>
  </cols>
  <sheetData>
    <row r="1" spans="1:9" ht="17.399999999999999" x14ac:dyDescent="0.3">
      <c r="A1" s="4" t="s">
        <v>76</v>
      </c>
    </row>
    <row r="2" spans="1:9" x14ac:dyDescent="0.25">
      <c r="C2" s="3" t="s">
        <v>14</v>
      </c>
      <c r="D2" s="3"/>
      <c r="E2" s="3" t="s">
        <v>14</v>
      </c>
      <c r="F2" s="3"/>
      <c r="G2" s="3" t="s">
        <v>14</v>
      </c>
      <c r="H2" s="3"/>
      <c r="I2" s="3" t="s">
        <v>14</v>
      </c>
    </row>
    <row r="3" spans="1:9" x14ac:dyDescent="0.25">
      <c r="C3" s="3" t="s">
        <v>15</v>
      </c>
      <c r="D3" s="3"/>
      <c r="E3" s="3" t="s">
        <v>16</v>
      </c>
      <c r="F3" s="3"/>
      <c r="G3" s="3" t="s">
        <v>17</v>
      </c>
      <c r="H3" s="3"/>
      <c r="I3" s="3" t="s">
        <v>18</v>
      </c>
    </row>
    <row r="4" spans="1:9" x14ac:dyDescent="0.25">
      <c r="C4" s="3" t="s">
        <v>37</v>
      </c>
      <c r="D4" s="3"/>
      <c r="E4" s="3" t="s">
        <v>37</v>
      </c>
      <c r="F4" s="3"/>
      <c r="G4" s="3" t="s">
        <v>37</v>
      </c>
      <c r="H4" s="3"/>
      <c r="I4" s="3" t="s">
        <v>37</v>
      </c>
    </row>
    <row r="6" spans="1:9" x14ac:dyDescent="0.25">
      <c r="A6" s="5" t="s">
        <v>1</v>
      </c>
    </row>
    <row r="7" spans="1:9" x14ac:dyDescent="0.25">
      <c r="A7" s="1" t="s">
        <v>2</v>
      </c>
      <c r="C7" s="2">
        <v>2.5</v>
      </c>
      <c r="E7" s="2">
        <v>2.5</v>
      </c>
      <c r="G7" s="2">
        <v>2.5</v>
      </c>
      <c r="I7" s="2">
        <v>2.5</v>
      </c>
    </row>
    <row r="8" spans="1:9" x14ac:dyDescent="0.25">
      <c r="A8" s="1" t="s">
        <v>3</v>
      </c>
      <c r="B8" s="1" t="s">
        <v>4</v>
      </c>
      <c r="C8" s="2">
        <v>0</v>
      </c>
      <c r="E8" s="2">
        <v>0</v>
      </c>
      <c r="G8" s="2">
        <v>0</v>
      </c>
      <c r="I8" s="2">
        <v>0</v>
      </c>
    </row>
    <row r="9" spans="1:9" x14ac:dyDescent="0.25">
      <c r="B9" s="1" t="s">
        <v>5</v>
      </c>
      <c r="C9" s="2">
        <v>15</v>
      </c>
      <c r="E9" s="2">
        <v>0</v>
      </c>
      <c r="G9" s="2">
        <v>0</v>
      </c>
      <c r="I9" s="2">
        <v>0</v>
      </c>
    </row>
    <row r="10" spans="1:9" x14ac:dyDescent="0.25">
      <c r="B10" s="1" t="s">
        <v>6</v>
      </c>
    </row>
    <row r="11" spans="1:9" x14ac:dyDescent="0.25">
      <c r="A11" s="1" t="s">
        <v>7</v>
      </c>
      <c r="B11" s="1" t="s">
        <v>8</v>
      </c>
      <c r="C11" s="2">
        <v>13</v>
      </c>
      <c r="E11" s="12">
        <v>35</v>
      </c>
      <c r="G11" s="12">
        <v>35</v>
      </c>
      <c r="I11" s="2">
        <v>13</v>
      </c>
    </row>
    <row r="12" spans="1:9" x14ac:dyDescent="0.25">
      <c r="B12" s="1" t="s">
        <v>9</v>
      </c>
      <c r="C12" s="2">
        <v>19.3</v>
      </c>
      <c r="E12" s="2">
        <v>19.3</v>
      </c>
      <c r="G12" s="2">
        <v>19.3</v>
      </c>
      <c r="I12" s="2">
        <v>19.3</v>
      </c>
    </row>
    <row r="13" spans="1:9" x14ac:dyDescent="0.25">
      <c r="B13" s="1" t="s">
        <v>10</v>
      </c>
      <c r="C13" s="2">
        <v>21.5</v>
      </c>
      <c r="E13" s="2">
        <v>21.5</v>
      </c>
      <c r="G13" s="2">
        <v>21.5</v>
      </c>
      <c r="I13" s="2">
        <v>21.5</v>
      </c>
    </row>
    <row r="14" spans="1:9" x14ac:dyDescent="0.25">
      <c r="B14" s="1" t="s">
        <v>11</v>
      </c>
      <c r="C14" s="2">
        <v>24</v>
      </c>
      <c r="E14" s="2">
        <v>24</v>
      </c>
      <c r="G14" s="2">
        <v>24</v>
      </c>
      <c r="I14" s="2">
        <v>24</v>
      </c>
    </row>
    <row r="15" spans="1:9" x14ac:dyDescent="0.25">
      <c r="A15" s="1" t="s">
        <v>12</v>
      </c>
      <c r="B15" s="1" t="s">
        <v>13</v>
      </c>
      <c r="C15" s="2">
        <v>19.98</v>
      </c>
      <c r="E15" s="2">
        <v>19.98</v>
      </c>
      <c r="G15" s="2">
        <v>19.98</v>
      </c>
      <c r="I15" s="2">
        <v>19.98</v>
      </c>
    </row>
    <row r="16" spans="1:9" x14ac:dyDescent="0.25">
      <c r="B16" s="1" t="s">
        <v>6</v>
      </c>
      <c r="C16" s="2">
        <v>12.38</v>
      </c>
      <c r="E16" s="2">
        <v>12.38</v>
      </c>
      <c r="G16" s="2">
        <v>12.38</v>
      </c>
      <c r="I16" s="2">
        <v>12.38</v>
      </c>
    </row>
    <row r="17" spans="1:9" x14ac:dyDescent="0.25">
      <c r="A17" s="1" t="s">
        <v>19</v>
      </c>
      <c r="C17" s="2">
        <v>7</v>
      </c>
      <c r="E17" s="2">
        <v>7</v>
      </c>
      <c r="G17" s="2">
        <v>7</v>
      </c>
      <c r="I17" s="2">
        <v>7</v>
      </c>
    </row>
    <row r="18" spans="1:9" x14ac:dyDescent="0.25">
      <c r="A18" s="1" t="s">
        <v>20</v>
      </c>
      <c r="C18" s="2">
        <v>33</v>
      </c>
      <c r="E18" s="2">
        <v>33</v>
      </c>
      <c r="G18" s="2">
        <v>33</v>
      </c>
      <c r="I18" s="2">
        <v>33</v>
      </c>
    </row>
    <row r="19" spans="1:9" x14ac:dyDescent="0.25">
      <c r="A19" s="1" t="s">
        <v>21</v>
      </c>
      <c r="C19" s="2">
        <v>6</v>
      </c>
      <c r="E19" s="2">
        <v>6</v>
      </c>
      <c r="G19" s="2">
        <v>6</v>
      </c>
      <c r="I19" s="2">
        <v>6</v>
      </c>
    </row>
    <row r="20" spans="1:9" x14ac:dyDescent="0.25">
      <c r="A20" s="1" t="s">
        <v>22</v>
      </c>
      <c r="C20" s="2">
        <v>15</v>
      </c>
      <c r="E20" s="2">
        <v>15</v>
      </c>
      <c r="G20" s="2">
        <v>15</v>
      </c>
      <c r="I20" s="2">
        <v>15</v>
      </c>
    </row>
    <row r="21" spans="1:9" x14ac:dyDescent="0.25">
      <c r="C21" s="6"/>
      <c r="E21" s="6"/>
      <c r="G21" s="6"/>
      <c r="I21" s="6"/>
    </row>
    <row r="22" spans="1:9" x14ac:dyDescent="0.25">
      <c r="A22" s="5" t="s">
        <v>23</v>
      </c>
      <c r="C22" s="2">
        <f>SUM(C7:C21)</f>
        <v>188.66</v>
      </c>
      <c r="E22" s="2">
        <f>SUM(E7:E21)</f>
        <v>195.66</v>
      </c>
      <c r="G22" s="2">
        <f>SUM(G7:G21)</f>
        <v>195.66</v>
      </c>
      <c r="I22" s="2">
        <f>SUM(I7:I21)</f>
        <v>173.66</v>
      </c>
    </row>
    <row r="23" spans="1:9" x14ac:dyDescent="0.25">
      <c r="A23" s="1" t="s">
        <v>24</v>
      </c>
      <c r="C23" s="6">
        <f>C22*0.05*2/3</f>
        <v>6.2886666666666668</v>
      </c>
      <c r="E23" s="6">
        <f>E22*0.05*2/3</f>
        <v>6.5220000000000011</v>
      </c>
      <c r="G23" s="6">
        <f>G22*0.05*2/3</f>
        <v>6.5220000000000011</v>
      </c>
      <c r="I23" s="6">
        <f>I22*0.05*2/3</f>
        <v>5.7886666666666668</v>
      </c>
    </row>
    <row r="24" spans="1:9" x14ac:dyDescent="0.25">
      <c r="A24" s="5" t="s">
        <v>25</v>
      </c>
      <c r="C24" s="2">
        <f>C22+C23</f>
        <v>194.94866666666667</v>
      </c>
      <c r="E24" s="2">
        <f>E22+E23</f>
        <v>202.18199999999999</v>
      </c>
      <c r="G24" s="2">
        <f>G22+G23</f>
        <v>202.18199999999999</v>
      </c>
      <c r="I24" s="2">
        <f>I22+I23</f>
        <v>179.44866666666667</v>
      </c>
    </row>
    <row r="26" spans="1:9" x14ac:dyDescent="0.25">
      <c r="A26" s="5" t="s">
        <v>26</v>
      </c>
    </row>
    <row r="27" spans="1:9" x14ac:dyDescent="0.25">
      <c r="A27" s="1" t="s">
        <v>27</v>
      </c>
      <c r="C27" s="2">
        <v>4.8</v>
      </c>
      <c r="E27" s="2">
        <v>4.8</v>
      </c>
      <c r="G27" s="2">
        <v>4.8</v>
      </c>
      <c r="I27" s="2">
        <v>4.8</v>
      </c>
    </row>
    <row r="28" spans="1:9" x14ac:dyDescent="0.25">
      <c r="A28" s="1" t="s">
        <v>28</v>
      </c>
      <c r="C28" s="2">
        <v>7</v>
      </c>
      <c r="E28" s="2">
        <v>7</v>
      </c>
      <c r="G28" s="2">
        <v>7</v>
      </c>
      <c r="I28" s="2">
        <v>7</v>
      </c>
    </row>
    <row r="29" spans="1:9" x14ac:dyDescent="0.25">
      <c r="A29" s="1" t="s">
        <v>29</v>
      </c>
      <c r="C29" s="2">
        <v>0.72</v>
      </c>
      <c r="E29" s="2">
        <v>0.72</v>
      </c>
      <c r="G29" s="2">
        <v>0.72</v>
      </c>
      <c r="I29" s="2">
        <v>0.72</v>
      </c>
    </row>
    <row r="30" spans="1:9" x14ac:dyDescent="0.25">
      <c r="C30" s="6"/>
      <c r="E30" s="6"/>
      <c r="G30" s="6"/>
      <c r="I30" s="6"/>
    </row>
    <row r="31" spans="1:9" x14ac:dyDescent="0.25">
      <c r="A31" s="5" t="s">
        <v>30</v>
      </c>
      <c r="C31" s="2">
        <f>SUM(C27:C30)</f>
        <v>12.520000000000001</v>
      </c>
      <c r="E31" s="2">
        <f>SUM(E27:E30)</f>
        <v>12.520000000000001</v>
      </c>
      <c r="G31" s="2">
        <f>SUM(G27:G30)</f>
        <v>12.520000000000001</v>
      </c>
      <c r="I31" s="2">
        <f>SUM(I27:I30)</f>
        <v>12.520000000000001</v>
      </c>
    </row>
    <row r="33" spans="1:9" x14ac:dyDescent="0.25">
      <c r="A33" s="5" t="s">
        <v>31</v>
      </c>
    </row>
    <row r="34" spans="1:9" x14ac:dyDescent="0.25">
      <c r="A34" s="1" t="s">
        <v>32</v>
      </c>
      <c r="C34" s="2">
        <v>37.85</v>
      </c>
      <c r="E34" s="2">
        <v>37.85</v>
      </c>
      <c r="G34" s="2">
        <v>37.85</v>
      </c>
      <c r="I34" s="2">
        <v>37.85</v>
      </c>
    </row>
    <row r="35" spans="1:9" x14ac:dyDescent="0.25">
      <c r="A35" s="1" t="s">
        <v>33</v>
      </c>
      <c r="C35" s="2">
        <v>1.8</v>
      </c>
      <c r="E35" s="2">
        <v>1.8</v>
      </c>
      <c r="G35" s="2">
        <v>1.8</v>
      </c>
      <c r="I35" s="2">
        <v>1.8</v>
      </c>
    </row>
    <row r="36" spans="1:9" x14ac:dyDescent="0.25">
      <c r="A36" s="1" t="s">
        <v>34</v>
      </c>
      <c r="C36" s="2">
        <v>41.23</v>
      </c>
      <c r="E36" s="2">
        <v>41.23</v>
      </c>
      <c r="G36" s="2">
        <v>41.23</v>
      </c>
      <c r="I36" s="2">
        <v>41.23</v>
      </c>
    </row>
    <row r="37" spans="1:9" x14ac:dyDescent="0.25">
      <c r="A37" s="1" t="s">
        <v>35</v>
      </c>
    </row>
    <row r="38" spans="1:9" x14ac:dyDescent="0.25">
      <c r="C38" s="6"/>
      <c r="E38" s="6"/>
      <c r="G38" s="6"/>
      <c r="I38" s="6"/>
    </row>
    <row r="39" spans="1:9" x14ac:dyDescent="0.25">
      <c r="A39" s="5" t="s">
        <v>38</v>
      </c>
      <c r="C39" s="2">
        <f>SUM(C34:C38)</f>
        <v>80.88</v>
      </c>
      <c r="E39" s="2">
        <f>SUM(E34:E38)</f>
        <v>80.88</v>
      </c>
      <c r="G39" s="2">
        <f>SUM(G34:G38)</f>
        <v>80.88</v>
      </c>
      <c r="I39" s="2">
        <f>SUM(I34:I38)</f>
        <v>80.88</v>
      </c>
    </row>
    <row r="41" spans="1:9" ht="13.8" thickBot="1" x14ac:dyDescent="0.3">
      <c r="A41" s="10" t="s">
        <v>39</v>
      </c>
      <c r="C41" s="7">
        <f>C24+C31+C39</f>
        <v>288.34866666666665</v>
      </c>
      <c r="E41" s="7">
        <f>E24+E31+E39</f>
        <v>295.58199999999999</v>
      </c>
      <c r="G41" s="7">
        <f>G24+G31+G39</f>
        <v>295.58199999999999</v>
      </c>
      <c r="I41" s="7">
        <f>I24+I31+I39</f>
        <v>272.84866666666665</v>
      </c>
    </row>
    <row r="42" spans="1:9" ht="13.8" thickTop="1" x14ac:dyDescent="0.25"/>
    <row r="43" spans="1:9" ht="9" customHeight="1" x14ac:dyDescent="0.25"/>
    <row r="44" spans="1:9" x14ac:dyDescent="0.25">
      <c r="A44" s="10" t="s">
        <v>40</v>
      </c>
    </row>
    <row r="45" spans="1:9" x14ac:dyDescent="0.25">
      <c r="A45" s="1" t="s">
        <v>41</v>
      </c>
      <c r="B45" s="9" t="s">
        <v>44</v>
      </c>
      <c r="C45" s="2">
        <v>2.2000000000000002</v>
      </c>
      <c r="E45" s="2">
        <v>2.2000000000000002</v>
      </c>
      <c r="G45" s="2">
        <v>2.2000000000000002</v>
      </c>
      <c r="I45" s="2">
        <v>2.2000000000000002</v>
      </c>
    </row>
    <row r="46" spans="1:9" x14ac:dyDescent="0.25">
      <c r="A46" s="1" t="s">
        <v>42</v>
      </c>
      <c r="C46" s="2">
        <v>165</v>
      </c>
      <c r="E46" s="2">
        <v>165</v>
      </c>
      <c r="G46" s="2">
        <v>165</v>
      </c>
      <c r="I46" s="2">
        <v>165</v>
      </c>
    </row>
    <row r="47" spans="1:9" ht="13.8" thickBot="1" x14ac:dyDescent="0.3">
      <c r="A47" s="10" t="s">
        <v>43</v>
      </c>
      <c r="C47" s="7">
        <f>C45*C46</f>
        <v>363.00000000000006</v>
      </c>
      <c r="E47" s="7">
        <f>E45*E46</f>
        <v>363.00000000000006</v>
      </c>
      <c r="G47" s="7">
        <f>G45*G46</f>
        <v>363.00000000000006</v>
      </c>
      <c r="I47" s="7">
        <f>I45*I46</f>
        <v>363.00000000000006</v>
      </c>
    </row>
    <row r="48" spans="1:9" ht="13.8" thickTop="1" x14ac:dyDescent="0.25"/>
    <row r="50" spans="1:9" ht="13.8" thickBot="1" x14ac:dyDescent="0.3">
      <c r="A50" s="10" t="s">
        <v>75</v>
      </c>
      <c r="C50" s="7">
        <f>C47-C41</f>
        <v>74.651333333333412</v>
      </c>
      <c r="E50" s="7">
        <f>E47-E41</f>
        <v>67.418000000000063</v>
      </c>
      <c r="G50" s="7">
        <f>G47-G41</f>
        <v>67.418000000000063</v>
      </c>
      <c r="I50" s="7">
        <f>I47-I41</f>
        <v>90.151333333333412</v>
      </c>
    </row>
    <row r="51" spans="1:9" ht="13.8" thickTop="1" x14ac:dyDescent="0.25"/>
  </sheetData>
  <pageMargins left="0.9055118110236221" right="0.70866141732283472" top="0.74803149606299213" bottom="0.74803149606299213" header="0.31496062992125984" footer="0.31496062992125984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4"/>
  <sheetViews>
    <sheetView topLeftCell="A47" workbookViewId="0">
      <selection activeCell="K56" sqref="K56"/>
    </sheetView>
  </sheetViews>
  <sheetFormatPr defaultRowHeight="13.2" x14ac:dyDescent="0.25"/>
  <cols>
    <col min="1" max="1" width="10.109375" style="1" customWidth="1"/>
    <col min="2" max="2" width="19.5546875" style="1" customWidth="1"/>
    <col min="3" max="3" width="8.88671875" style="2"/>
    <col min="4" max="4" width="2" style="2" customWidth="1"/>
    <col min="5" max="5" width="8.88671875" style="2"/>
    <col min="6" max="6" width="1.6640625" style="2" customWidth="1"/>
    <col min="7" max="7" width="8.88671875" style="2"/>
    <col min="8" max="8" width="1.5546875" style="2" customWidth="1"/>
    <col min="9" max="9" width="8.88671875" style="2"/>
    <col min="10" max="10" width="1.44140625" style="1" customWidth="1"/>
    <col min="11" max="11" width="8.88671875" style="1" customWidth="1"/>
    <col min="12" max="12" width="8.88671875" style="1"/>
    <col min="13" max="13" width="8.88671875" style="1" customWidth="1"/>
    <col min="14" max="14" width="27.6640625" style="1" customWidth="1"/>
    <col min="15" max="16384" width="8.88671875" style="1"/>
  </cols>
  <sheetData>
    <row r="1" spans="1:14" ht="17.399999999999999" x14ac:dyDescent="0.3">
      <c r="A1" s="4" t="s">
        <v>0</v>
      </c>
      <c r="K1" s="4" t="s">
        <v>77</v>
      </c>
    </row>
    <row r="2" spans="1:14" x14ac:dyDescent="0.25">
      <c r="C2" s="3" t="s">
        <v>14</v>
      </c>
      <c r="D2" s="3"/>
      <c r="E2" s="3" t="s">
        <v>14</v>
      </c>
      <c r="F2" s="3"/>
      <c r="G2" s="3" t="s">
        <v>14</v>
      </c>
      <c r="H2" s="3"/>
      <c r="I2" s="3" t="s">
        <v>14</v>
      </c>
    </row>
    <row r="3" spans="1:14" x14ac:dyDescent="0.25">
      <c r="C3" s="3" t="s">
        <v>15</v>
      </c>
      <c r="D3" s="3"/>
      <c r="E3" s="3" t="s">
        <v>16</v>
      </c>
      <c r="F3" s="3"/>
      <c r="G3" s="3" t="s">
        <v>17</v>
      </c>
      <c r="H3" s="3"/>
      <c r="I3" s="3" t="s">
        <v>18</v>
      </c>
    </row>
    <row r="4" spans="1:14" x14ac:dyDescent="0.25">
      <c r="C4" s="3" t="s">
        <v>37</v>
      </c>
      <c r="D4" s="3"/>
      <c r="E4" s="3" t="s">
        <v>37</v>
      </c>
      <c r="F4" s="3"/>
      <c r="G4" s="3" t="s">
        <v>37</v>
      </c>
      <c r="H4" s="3"/>
      <c r="I4" s="3" t="s">
        <v>37</v>
      </c>
    </row>
    <row r="6" spans="1:14" x14ac:dyDescent="0.25">
      <c r="A6" s="5" t="s">
        <v>1</v>
      </c>
    </row>
    <row r="7" spans="1:14" x14ac:dyDescent="0.25">
      <c r="A7" s="1" t="s">
        <v>2</v>
      </c>
      <c r="C7" s="2">
        <v>2.5</v>
      </c>
      <c r="E7" s="2">
        <v>2.5</v>
      </c>
      <c r="G7" s="2">
        <v>2.5</v>
      </c>
      <c r="I7" s="2">
        <v>2.5</v>
      </c>
      <c r="K7" s="1" t="s">
        <v>48</v>
      </c>
    </row>
    <row r="8" spans="1:14" x14ac:dyDescent="0.25">
      <c r="A8" s="1" t="s">
        <v>3</v>
      </c>
      <c r="B8" s="1" t="s">
        <v>4</v>
      </c>
      <c r="C8" s="2">
        <v>0</v>
      </c>
      <c r="E8" s="2">
        <v>0</v>
      </c>
      <c r="G8" s="2">
        <v>0</v>
      </c>
      <c r="I8" s="2">
        <v>0</v>
      </c>
      <c r="K8" s="1" t="s">
        <v>49</v>
      </c>
    </row>
    <row r="9" spans="1:14" x14ac:dyDescent="0.25">
      <c r="B9" s="1" t="s">
        <v>5</v>
      </c>
      <c r="C9" s="2">
        <v>15</v>
      </c>
      <c r="E9" s="2">
        <v>0</v>
      </c>
      <c r="G9" s="2">
        <v>0</v>
      </c>
      <c r="I9" s="2">
        <v>0</v>
      </c>
      <c r="K9" s="1" t="s">
        <v>50</v>
      </c>
    </row>
    <row r="10" spans="1:14" x14ac:dyDescent="0.25">
      <c r="B10" s="1" t="s">
        <v>6</v>
      </c>
    </row>
    <row r="11" spans="1:14" x14ac:dyDescent="0.25">
      <c r="A11" s="1" t="s">
        <v>7</v>
      </c>
      <c r="B11" s="1" t="s">
        <v>8</v>
      </c>
      <c r="C11" s="2">
        <v>13</v>
      </c>
      <c r="E11" s="2">
        <v>35</v>
      </c>
      <c r="G11" s="2">
        <v>35</v>
      </c>
      <c r="I11" s="2">
        <v>13</v>
      </c>
      <c r="K11" s="1" t="s">
        <v>53</v>
      </c>
      <c r="L11" s="1" t="s">
        <v>51</v>
      </c>
      <c r="M11" s="1" t="s">
        <v>52</v>
      </c>
    </row>
    <row r="12" spans="1:14" x14ac:dyDescent="0.25">
      <c r="L12" s="9">
        <v>7.25</v>
      </c>
      <c r="M12" s="9">
        <v>5.7</v>
      </c>
    </row>
    <row r="13" spans="1:14" x14ac:dyDescent="0.25">
      <c r="K13" s="1" t="s">
        <v>57</v>
      </c>
      <c r="L13" s="1" t="s">
        <v>54</v>
      </c>
      <c r="M13" s="13">
        <v>35</v>
      </c>
      <c r="N13" s="1" t="s">
        <v>44</v>
      </c>
    </row>
    <row r="14" spans="1:14" x14ac:dyDescent="0.25">
      <c r="K14" s="1" t="s">
        <v>55</v>
      </c>
      <c r="L14" s="1" t="s">
        <v>54</v>
      </c>
      <c r="M14" s="13">
        <v>35</v>
      </c>
    </row>
    <row r="15" spans="1:14" x14ac:dyDescent="0.25">
      <c r="K15" s="1" t="s">
        <v>56</v>
      </c>
      <c r="L15" s="1" t="s">
        <v>51</v>
      </c>
      <c r="M15" s="1" t="s">
        <v>52</v>
      </c>
    </row>
    <row r="17" spans="1:14" x14ac:dyDescent="0.25">
      <c r="B17" s="1" t="s">
        <v>9</v>
      </c>
      <c r="C17" s="2">
        <v>19.3</v>
      </c>
      <c r="E17" s="2">
        <v>19.3</v>
      </c>
      <c r="G17" s="2">
        <v>19.3</v>
      </c>
      <c r="I17" s="2">
        <v>19.3</v>
      </c>
      <c r="K17" s="1" t="s">
        <v>58</v>
      </c>
      <c r="L17" s="1" t="s">
        <v>60</v>
      </c>
      <c r="M17" s="9">
        <v>13.6</v>
      </c>
      <c r="N17" s="1" t="s">
        <v>36</v>
      </c>
    </row>
    <row r="18" spans="1:14" x14ac:dyDescent="0.25">
      <c r="K18" s="1" t="s">
        <v>59</v>
      </c>
      <c r="L18" s="1" t="s">
        <v>80</v>
      </c>
      <c r="M18" s="9">
        <v>5.7</v>
      </c>
      <c r="N18" s="1" t="s">
        <v>36</v>
      </c>
    </row>
    <row r="20" spans="1:14" x14ac:dyDescent="0.25">
      <c r="B20" s="1" t="s">
        <v>10</v>
      </c>
      <c r="C20" s="2">
        <v>21.5</v>
      </c>
      <c r="E20" s="2">
        <v>21.5</v>
      </c>
      <c r="G20" s="2">
        <v>21.5</v>
      </c>
      <c r="I20" s="2">
        <v>21.5</v>
      </c>
      <c r="K20" s="1" t="s">
        <v>61</v>
      </c>
      <c r="M20" s="9">
        <v>14.5</v>
      </c>
      <c r="N20" s="1" t="s">
        <v>36</v>
      </c>
    </row>
    <row r="21" spans="1:14" x14ac:dyDescent="0.25">
      <c r="K21" s="1" t="s">
        <v>62</v>
      </c>
      <c r="L21" s="1" t="s">
        <v>63</v>
      </c>
      <c r="M21" s="9">
        <v>21.5</v>
      </c>
      <c r="N21" s="1" t="s">
        <v>36</v>
      </c>
    </row>
    <row r="23" spans="1:14" x14ac:dyDescent="0.25">
      <c r="B23" s="1" t="s">
        <v>11</v>
      </c>
      <c r="C23" s="2">
        <v>24</v>
      </c>
      <c r="E23" s="2">
        <v>24</v>
      </c>
      <c r="G23" s="2">
        <v>24</v>
      </c>
      <c r="I23" s="2">
        <v>24</v>
      </c>
      <c r="K23" s="1" t="s">
        <v>64</v>
      </c>
      <c r="L23" s="1" t="s">
        <v>79</v>
      </c>
      <c r="M23" s="9">
        <v>24</v>
      </c>
      <c r="N23" s="1" t="s">
        <v>36</v>
      </c>
    </row>
    <row r="25" spans="1:14" x14ac:dyDescent="0.25">
      <c r="A25" s="1" t="s">
        <v>12</v>
      </c>
      <c r="B25" s="1" t="s">
        <v>13</v>
      </c>
      <c r="C25" s="2">
        <v>19.98</v>
      </c>
      <c r="E25" s="2">
        <v>19.98</v>
      </c>
      <c r="G25" s="2">
        <v>19.98</v>
      </c>
      <c r="I25" s="2">
        <v>19.98</v>
      </c>
    </row>
    <row r="26" spans="1:14" x14ac:dyDescent="0.25">
      <c r="B26" s="1" t="s">
        <v>6</v>
      </c>
      <c r="C26" s="2">
        <v>12.38</v>
      </c>
      <c r="E26" s="2">
        <v>12.38</v>
      </c>
      <c r="G26" s="2">
        <v>12.38</v>
      </c>
      <c r="I26" s="2">
        <v>12.38</v>
      </c>
    </row>
    <row r="27" spans="1:14" x14ac:dyDescent="0.25">
      <c r="A27" s="1" t="s">
        <v>19</v>
      </c>
      <c r="C27" s="2">
        <v>7</v>
      </c>
      <c r="E27" s="2">
        <v>7</v>
      </c>
      <c r="G27" s="2">
        <v>7</v>
      </c>
      <c r="I27" s="2">
        <v>7</v>
      </c>
      <c r="K27" s="1" t="s">
        <v>65</v>
      </c>
    </row>
    <row r="28" spans="1:14" x14ac:dyDescent="0.25">
      <c r="A28" s="1" t="s">
        <v>20</v>
      </c>
      <c r="C28" s="2">
        <v>33</v>
      </c>
      <c r="E28" s="2">
        <v>33</v>
      </c>
      <c r="G28" s="2">
        <v>33</v>
      </c>
      <c r="I28" s="2">
        <v>33</v>
      </c>
      <c r="K28" s="1" t="s">
        <v>66</v>
      </c>
    </row>
    <row r="29" spans="1:14" x14ac:dyDescent="0.25">
      <c r="A29" s="1" t="s">
        <v>21</v>
      </c>
      <c r="C29" s="2">
        <v>6</v>
      </c>
      <c r="E29" s="2">
        <v>6</v>
      </c>
      <c r="G29" s="2">
        <v>6</v>
      </c>
      <c r="I29" s="2">
        <v>6</v>
      </c>
      <c r="K29" s="1" t="s">
        <v>47</v>
      </c>
    </row>
    <row r="30" spans="1:14" x14ac:dyDescent="0.25">
      <c r="A30" s="1" t="s">
        <v>22</v>
      </c>
      <c r="C30" s="2">
        <v>15</v>
      </c>
      <c r="E30" s="2">
        <v>15</v>
      </c>
      <c r="G30" s="2">
        <v>15</v>
      </c>
      <c r="I30" s="2">
        <v>15</v>
      </c>
    </row>
    <row r="31" spans="1:14" x14ac:dyDescent="0.25">
      <c r="C31" s="6"/>
      <c r="E31" s="6"/>
      <c r="G31" s="6"/>
      <c r="I31" s="6"/>
    </row>
    <row r="32" spans="1:14" x14ac:dyDescent="0.25">
      <c r="A32" s="5" t="s">
        <v>23</v>
      </c>
      <c r="C32" s="2">
        <f>SUM(C7:C31)</f>
        <v>188.66</v>
      </c>
      <c r="E32" s="2">
        <f>SUM(E7:E31)</f>
        <v>195.66</v>
      </c>
      <c r="G32" s="2">
        <f>SUM(G7:G31)</f>
        <v>195.66</v>
      </c>
      <c r="I32" s="2">
        <f>SUM(I7:I31)</f>
        <v>173.66</v>
      </c>
    </row>
    <row r="33" spans="1:12" x14ac:dyDescent="0.25">
      <c r="A33" s="1" t="s">
        <v>24</v>
      </c>
      <c r="C33" s="6">
        <f>C32*0.05*2/3</f>
        <v>6.2886666666666668</v>
      </c>
      <c r="E33" s="6">
        <f>E32*0.05*2/3</f>
        <v>6.5220000000000011</v>
      </c>
      <c r="G33" s="6">
        <f>G32*0.05*2/3</f>
        <v>6.5220000000000011</v>
      </c>
      <c r="I33" s="6">
        <f>I32*0.05*2/3</f>
        <v>5.7886666666666668</v>
      </c>
      <c r="K33" s="1" t="s">
        <v>67</v>
      </c>
    </row>
    <row r="34" spans="1:12" x14ac:dyDescent="0.25">
      <c r="A34" s="5" t="s">
        <v>25</v>
      </c>
      <c r="C34" s="2">
        <f>C32+C33</f>
        <v>194.94866666666667</v>
      </c>
      <c r="E34" s="2">
        <f>E32+E33</f>
        <v>202.18199999999999</v>
      </c>
      <c r="G34" s="2">
        <f>G32+G33</f>
        <v>202.18199999999999</v>
      </c>
      <c r="I34" s="2">
        <f>I32+I33</f>
        <v>179.44866666666667</v>
      </c>
    </row>
    <row r="36" spans="1:12" x14ac:dyDescent="0.25">
      <c r="A36" s="5" t="s">
        <v>26</v>
      </c>
    </row>
    <row r="37" spans="1:12" x14ac:dyDescent="0.25">
      <c r="A37" s="1" t="s">
        <v>27</v>
      </c>
      <c r="C37" s="2">
        <v>4.8</v>
      </c>
      <c r="E37" s="2">
        <v>4.8</v>
      </c>
      <c r="G37" s="2">
        <v>4.8</v>
      </c>
      <c r="I37" s="2">
        <v>4.8</v>
      </c>
      <c r="K37" s="1" t="s">
        <v>68</v>
      </c>
    </row>
    <row r="38" spans="1:12" x14ac:dyDescent="0.25">
      <c r="A38" s="1" t="s">
        <v>28</v>
      </c>
      <c r="C38" s="2">
        <v>7</v>
      </c>
      <c r="E38" s="2">
        <v>7</v>
      </c>
      <c r="G38" s="2">
        <v>7</v>
      </c>
      <c r="I38" s="2">
        <v>7</v>
      </c>
      <c r="L38" s="1" t="s">
        <v>69</v>
      </c>
    </row>
    <row r="39" spans="1:12" x14ac:dyDescent="0.25">
      <c r="A39" s="1" t="s">
        <v>29</v>
      </c>
      <c r="C39" s="2">
        <v>0.72</v>
      </c>
      <c r="E39" s="2">
        <v>0.72</v>
      </c>
      <c r="G39" s="2">
        <v>0.72</v>
      </c>
      <c r="I39" s="2">
        <v>0.72</v>
      </c>
    </row>
    <row r="40" spans="1:12" x14ac:dyDescent="0.25">
      <c r="C40" s="6"/>
      <c r="E40" s="6"/>
      <c r="G40" s="6"/>
      <c r="I40" s="6"/>
    </row>
    <row r="41" spans="1:12" x14ac:dyDescent="0.25">
      <c r="A41" s="5" t="s">
        <v>30</v>
      </c>
      <c r="C41" s="2">
        <f>SUM(C37:C40)</f>
        <v>12.520000000000001</v>
      </c>
      <c r="E41" s="2">
        <f>SUM(E37:E40)</f>
        <v>12.520000000000001</v>
      </c>
      <c r="G41" s="2">
        <f>SUM(G37:G40)</f>
        <v>12.520000000000001</v>
      </c>
      <c r="I41" s="2">
        <f>SUM(I37:I40)</f>
        <v>12.520000000000001</v>
      </c>
    </row>
    <row r="43" spans="1:12" x14ac:dyDescent="0.25">
      <c r="A43" s="5" t="s">
        <v>31</v>
      </c>
    </row>
    <row r="44" spans="1:12" x14ac:dyDescent="0.25">
      <c r="A44" s="1" t="s">
        <v>32</v>
      </c>
      <c r="C44" s="2">
        <v>37.85</v>
      </c>
      <c r="E44" s="2">
        <v>37.85</v>
      </c>
      <c r="G44" s="2">
        <v>37.85</v>
      </c>
      <c r="I44" s="2">
        <v>37.85</v>
      </c>
      <c r="K44" s="1" t="s">
        <v>70</v>
      </c>
    </row>
    <row r="45" spans="1:12" x14ac:dyDescent="0.25">
      <c r="A45" s="1" t="s">
        <v>33</v>
      </c>
      <c r="C45" s="2">
        <v>1.8</v>
      </c>
      <c r="E45" s="2">
        <v>1.8</v>
      </c>
      <c r="G45" s="2">
        <v>1.8</v>
      </c>
      <c r="I45" s="2">
        <v>1.8</v>
      </c>
    </row>
    <row r="46" spans="1:12" x14ac:dyDescent="0.25">
      <c r="A46" s="1" t="s">
        <v>34</v>
      </c>
      <c r="C46" s="2">
        <v>41.23</v>
      </c>
      <c r="E46" s="2">
        <v>41.23</v>
      </c>
      <c r="G46" s="2">
        <v>41.23</v>
      </c>
      <c r="I46" s="2">
        <v>41.23</v>
      </c>
    </row>
    <row r="47" spans="1:12" x14ac:dyDescent="0.25">
      <c r="A47" s="1" t="s">
        <v>35</v>
      </c>
    </row>
    <row r="48" spans="1:12" x14ac:dyDescent="0.25">
      <c r="C48" s="6"/>
      <c r="E48" s="6"/>
      <c r="G48" s="6"/>
      <c r="I48" s="6"/>
    </row>
    <row r="49" spans="1:11" x14ac:dyDescent="0.25">
      <c r="A49" s="5" t="s">
        <v>38</v>
      </c>
      <c r="C49" s="2">
        <f>SUM(C44:C48)</f>
        <v>80.88</v>
      </c>
      <c r="E49" s="2">
        <f>SUM(E44:E48)</f>
        <v>80.88</v>
      </c>
      <c r="G49" s="2">
        <f>SUM(G44:G48)</f>
        <v>80.88</v>
      </c>
      <c r="I49" s="2">
        <f>SUM(I44:I48)</f>
        <v>80.88</v>
      </c>
    </row>
    <row r="51" spans="1:11" ht="13.8" thickBot="1" x14ac:dyDescent="0.3">
      <c r="A51" s="10" t="s">
        <v>39</v>
      </c>
      <c r="C51" s="7">
        <f>C34+C41+C49</f>
        <v>288.34866666666665</v>
      </c>
      <c r="E51" s="7">
        <f>E34+E41+E49</f>
        <v>295.58199999999999</v>
      </c>
      <c r="G51" s="7">
        <f>G34+G41+G49</f>
        <v>295.58199999999999</v>
      </c>
      <c r="I51" s="7">
        <f>I34+I41+I49</f>
        <v>272.84866666666665</v>
      </c>
    </row>
    <row r="52" spans="1:11" ht="13.8" thickTop="1" x14ac:dyDescent="0.25"/>
    <row r="53" spans="1:11" ht="9" customHeight="1" x14ac:dyDescent="0.25"/>
    <row r="54" spans="1:11" x14ac:dyDescent="0.25">
      <c r="A54" s="10" t="s">
        <v>40</v>
      </c>
    </row>
    <row r="55" spans="1:11" x14ac:dyDescent="0.25">
      <c r="A55" s="1" t="s">
        <v>41</v>
      </c>
      <c r="B55" s="9" t="s">
        <v>44</v>
      </c>
      <c r="C55" s="2">
        <v>2.2000000000000002</v>
      </c>
      <c r="E55" s="2">
        <v>2.2000000000000002</v>
      </c>
      <c r="G55" s="2">
        <v>2.2000000000000002</v>
      </c>
      <c r="I55" s="2">
        <v>2.2000000000000002</v>
      </c>
    </row>
    <row r="56" spans="1:11" x14ac:dyDescent="0.25">
      <c r="A56" s="1" t="s">
        <v>71</v>
      </c>
      <c r="C56" s="2">
        <v>165</v>
      </c>
      <c r="E56" s="2">
        <v>165</v>
      </c>
      <c r="G56" s="2">
        <v>165</v>
      </c>
      <c r="I56" s="2">
        <v>165</v>
      </c>
      <c r="K56" s="1" t="s">
        <v>81</v>
      </c>
    </row>
    <row r="57" spans="1:11" ht="13.8" thickBot="1" x14ac:dyDescent="0.3">
      <c r="A57" s="10" t="s">
        <v>43</v>
      </c>
      <c r="C57" s="7">
        <f>C55*C56</f>
        <v>363.00000000000006</v>
      </c>
      <c r="E57" s="7">
        <f>E55*E56</f>
        <v>363.00000000000006</v>
      </c>
      <c r="G57" s="7">
        <f>G55*G56</f>
        <v>363.00000000000006</v>
      </c>
      <c r="I57" s="7">
        <f>I55*I56</f>
        <v>363.00000000000006</v>
      </c>
    </row>
    <row r="58" spans="1:11" ht="13.8" thickTop="1" x14ac:dyDescent="0.25"/>
    <row r="59" spans="1:11" x14ac:dyDescent="0.25">
      <c r="A59" s="1" t="s">
        <v>45</v>
      </c>
      <c r="C59" s="2">
        <f>C57*0.33333</f>
        <v>120.99879000000003</v>
      </c>
      <c r="E59" s="2">
        <f>E57*0.33333</f>
        <v>120.99879000000003</v>
      </c>
      <c r="G59" s="2">
        <f>G57*0.33333</f>
        <v>120.99879000000003</v>
      </c>
      <c r="I59" s="2">
        <f>I57*0.33333</f>
        <v>120.99879000000003</v>
      </c>
      <c r="K59" s="1" t="s">
        <v>74</v>
      </c>
    </row>
    <row r="61" spans="1:11" x14ac:dyDescent="0.25">
      <c r="A61" s="1" t="s">
        <v>46</v>
      </c>
      <c r="C61" s="2">
        <f>C57-C59</f>
        <v>242.00121000000001</v>
      </c>
      <c r="E61" s="2">
        <f>E57-E59</f>
        <v>242.00121000000001</v>
      </c>
      <c r="G61" s="2">
        <f>G57-G59</f>
        <v>242.00121000000001</v>
      </c>
      <c r="I61" s="2">
        <f>I57-I59</f>
        <v>242.00121000000001</v>
      </c>
    </row>
    <row r="63" spans="1:11" ht="13.8" thickBot="1" x14ac:dyDescent="0.3">
      <c r="A63" s="10" t="s">
        <v>75</v>
      </c>
      <c r="C63" s="7">
        <f>C61-C51</f>
        <v>-46.347456666666631</v>
      </c>
      <c r="E63" s="7">
        <f>E61-E51</f>
        <v>-53.580789999999979</v>
      </c>
      <c r="G63" s="7">
        <f>G61-G51</f>
        <v>-53.580789999999979</v>
      </c>
      <c r="I63" s="7">
        <f>I61-I51</f>
        <v>-30.847456666666631</v>
      </c>
    </row>
    <row r="64" spans="1:11" ht="13.8" thickTop="1" x14ac:dyDescent="0.25"/>
  </sheetData>
  <pageMargins left="0.62992125984251968" right="0.23622047244094491" top="0.74803149606299213" bottom="0.55118110236220474" header="0.31496062992125984" footer="0.31496062992125984"/>
  <pageSetup scale="78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topLeftCell="A51" workbookViewId="0">
      <selection activeCell="K56" sqref="K56"/>
    </sheetView>
  </sheetViews>
  <sheetFormatPr defaultRowHeight="13.2" x14ac:dyDescent="0.25"/>
  <cols>
    <col min="1" max="1" width="10.109375" style="1" customWidth="1"/>
    <col min="2" max="2" width="19.5546875" style="1" customWidth="1"/>
    <col min="3" max="3" width="8.88671875" style="2"/>
    <col min="4" max="4" width="2" style="2" customWidth="1"/>
    <col min="5" max="5" width="8.88671875" style="2"/>
    <col min="6" max="6" width="1.6640625" style="2" customWidth="1"/>
    <col min="7" max="7" width="8.88671875" style="2"/>
    <col min="8" max="8" width="1.5546875" style="2" customWidth="1"/>
    <col min="9" max="9" width="8.88671875" style="2"/>
    <col min="10" max="10" width="1.44140625" style="1" customWidth="1"/>
    <col min="11" max="11" width="8.88671875" style="1" customWidth="1"/>
    <col min="12" max="13" width="8.88671875" style="1"/>
    <col min="14" max="14" width="27.5546875" style="1" customWidth="1"/>
    <col min="15" max="15" width="8.88671875" style="1"/>
    <col min="16" max="16" width="9.6640625" style="1" customWidth="1"/>
    <col min="17" max="16384" width="8.88671875" style="1"/>
  </cols>
  <sheetData>
    <row r="1" spans="1:14" ht="17.399999999999999" x14ac:dyDescent="0.3">
      <c r="A1" s="4" t="s">
        <v>0</v>
      </c>
      <c r="K1" s="4" t="s">
        <v>77</v>
      </c>
    </row>
    <row r="2" spans="1:14" x14ac:dyDescent="0.25">
      <c r="C2" s="3" t="s">
        <v>14</v>
      </c>
      <c r="D2" s="3"/>
      <c r="E2" s="3" t="s">
        <v>14</v>
      </c>
      <c r="F2" s="3"/>
      <c r="G2" s="3" t="s">
        <v>14</v>
      </c>
      <c r="H2" s="3"/>
      <c r="I2" s="3" t="s">
        <v>14</v>
      </c>
    </row>
    <row r="3" spans="1:14" x14ac:dyDescent="0.25">
      <c r="C3" s="3" t="s">
        <v>15</v>
      </c>
      <c r="D3" s="3"/>
      <c r="E3" s="3" t="s">
        <v>16</v>
      </c>
      <c r="F3" s="3"/>
      <c r="G3" s="3" t="s">
        <v>17</v>
      </c>
      <c r="H3" s="3"/>
      <c r="I3" s="3" t="s">
        <v>18</v>
      </c>
    </row>
    <row r="4" spans="1:14" x14ac:dyDescent="0.25">
      <c r="C4" s="3" t="s">
        <v>37</v>
      </c>
      <c r="D4" s="3"/>
      <c r="E4" s="3" t="s">
        <v>37</v>
      </c>
      <c r="F4" s="3"/>
      <c r="G4" s="3" t="s">
        <v>37</v>
      </c>
      <c r="H4" s="3"/>
      <c r="I4" s="3" t="s">
        <v>37</v>
      </c>
    </row>
    <row r="6" spans="1:14" x14ac:dyDescent="0.25">
      <c r="A6" s="5" t="s">
        <v>1</v>
      </c>
    </row>
    <row r="7" spans="1:14" x14ac:dyDescent="0.25">
      <c r="A7" s="1" t="s">
        <v>2</v>
      </c>
      <c r="C7" s="2">
        <v>2.5</v>
      </c>
      <c r="E7" s="2">
        <v>2.5</v>
      </c>
      <c r="G7" s="2">
        <v>2.5</v>
      </c>
      <c r="I7" s="2">
        <v>2.5</v>
      </c>
      <c r="K7" s="1" t="s">
        <v>48</v>
      </c>
    </row>
    <row r="8" spans="1:14" x14ac:dyDescent="0.25">
      <c r="A8" s="1" t="s">
        <v>3</v>
      </c>
      <c r="B8" s="1" t="s">
        <v>4</v>
      </c>
      <c r="C8" s="2">
        <v>0</v>
      </c>
      <c r="E8" s="2">
        <v>0</v>
      </c>
      <c r="G8" s="2">
        <v>0</v>
      </c>
      <c r="I8" s="2">
        <v>0</v>
      </c>
      <c r="K8" s="1" t="s">
        <v>49</v>
      </c>
    </row>
    <row r="9" spans="1:14" x14ac:dyDescent="0.25">
      <c r="B9" s="1" t="s">
        <v>5</v>
      </c>
      <c r="C9" s="2">
        <v>15</v>
      </c>
      <c r="E9" s="2">
        <v>0</v>
      </c>
      <c r="G9" s="2">
        <v>0</v>
      </c>
      <c r="I9" s="2">
        <v>0</v>
      </c>
      <c r="K9" s="1" t="s">
        <v>50</v>
      </c>
    </row>
    <row r="10" spans="1:14" x14ac:dyDescent="0.25">
      <c r="B10" s="1" t="s">
        <v>6</v>
      </c>
    </row>
    <row r="11" spans="1:14" x14ac:dyDescent="0.25">
      <c r="A11" s="1" t="s">
        <v>7</v>
      </c>
      <c r="B11" s="1" t="s">
        <v>8</v>
      </c>
      <c r="C11" s="2">
        <v>13</v>
      </c>
      <c r="E11" s="2">
        <v>35</v>
      </c>
      <c r="G11" s="2">
        <v>35</v>
      </c>
      <c r="I11" s="2">
        <v>13</v>
      </c>
      <c r="K11" s="1" t="s">
        <v>53</v>
      </c>
      <c r="L11" s="1" t="s">
        <v>51</v>
      </c>
      <c r="M11" s="1" t="s">
        <v>52</v>
      </c>
    </row>
    <row r="12" spans="1:14" x14ac:dyDescent="0.25">
      <c r="L12" s="9">
        <v>7.25</v>
      </c>
      <c r="M12" s="9">
        <v>5.7</v>
      </c>
    </row>
    <row r="13" spans="1:14" x14ac:dyDescent="0.25">
      <c r="K13" s="1" t="s">
        <v>57</v>
      </c>
      <c r="L13" s="1" t="s">
        <v>54</v>
      </c>
      <c r="M13" s="13">
        <v>35</v>
      </c>
      <c r="N13" s="1" t="s">
        <v>44</v>
      </c>
    </row>
    <row r="14" spans="1:14" x14ac:dyDescent="0.25">
      <c r="K14" s="1" t="s">
        <v>55</v>
      </c>
      <c r="L14" s="1" t="s">
        <v>54</v>
      </c>
      <c r="M14" s="13">
        <v>35</v>
      </c>
    </row>
    <row r="15" spans="1:14" x14ac:dyDescent="0.25">
      <c r="K15" s="1" t="s">
        <v>56</v>
      </c>
      <c r="L15" s="1" t="s">
        <v>51</v>
      </c>
      <c r="M15" s="1" t="s">
        <v>52</v>
      </c>
    </row>
    <row r="17" spans="1:14" x14ac:dyDescent="0.25">
      <c r="B17" s="1" t="s">
        <v>9</v>
      </c>
      <c r="C17" s="2">
        <v>19.3</v>
      </c>
      <c r="E17" s="2">
        <v>19.3</v>
      </c>
      <c r="G17" s="2">
        <v>19.3</v>
      </c>
      <c r="I17" s="2">
        <v>19.3</v>
      </c>
      <c r="K17" s="1" t="s">
        <v>58</v>
      </c>
      <c r="L17" s="1" t="s">
        <v>60</v>
      </c>
      <c r="M17" s="9">
        <v>13.6</v>
      </c>
      <c r="N17" s="1" t="s">
        <v>36</v>
      </c>
    </row>
    <row r="18" spans="1:14" x14ac:dyDescent="0.25">
      <c r="K18" s="1" t="s">
        <v>59</v>
      </c>
      <c r="L18" s="1" t="s">
        <v>80</v>
      </c>
      <c r="M18" s="9">
        <v>5.7</v>
      </c>
      <c r="N18" s="1" t="s">
        <v>36</v>
      </c>
    </row>
    <row r="20" spans="1:14" x14ac:dyDescent="0.25">
      <c r="B20" s="1" t="s">
        <v>10</v>
      </c>
      <c r="C20" s="2">
        <v>21.5</v>
      </c>
      <c r="E20" s="2">
        <v>21.5</v>
      </c>
      <c r="G20" s="2">
        <v>21.5</v>
      </c>
      <c r="I20" s="2">
        <v>21.5</v>
      </c>
      <c r="K20" s="1" t="s">
        <v>61</v>
      </c>
      <c r="M20" s="9">
        <v>14.5</v>
      </c>
      <c r="N20" s="1" t="s">
        <v>36</v>
      </c>
    </row>
    <row r="21" spans="1:14" x14ac:dyDescent="0.25">
      <c r="K21" s="1" t="s">
        <v>62</v>
      </c>
      <c r="L21" s="1" t="s">
        <v>63</v>
      </c>
      <c r="M21" s="9">
        <v>21.5</v>
      </c>
      <c r="N21" s="1" t="s">
        <v>36</v>
      </c>
    </row>
    <row r="23" spans="1:14" x14ac:dyDescent="0.25">
      <c r="B23" s="1" t="s">
        <v>11</v>
      </c>
      <c r="C23" s="2">
        <v>24</v>
      </c>
      <c r="E23" s="2">
        <v>24</v>
      </c>
      <c r="G23" s="2">
        <v>24</v>
      </c>
      <c r="I23" s="2">
        <v>24</v>
      </c>
      <c r="K23" s="1" t="s">
        <v>64</v>
      </c>
      <c r="L23" s="1" t="s">
        <v>79</v>
      </c>
      <c r="M23" s="9">
        <v>24</v>
      </c>
      <c r="N23" s="1" t="s">
        <v>36</v>
      </c>
    </row>
    <row r="25" spans="1:14" x14ac:dyDescent="0.25">
      <c r="A25" s="1" t="s">
        <v>12</v>
      </c>
      <c r="B25" s="1" t="s">
        <v>13</v>
      </c>
      <c r="C25" s="2">
        <v>19.98</v>
      </c>
      <c r="E25" s="2">
        <v>19.98</v>
      </c>
      <c r="G25" s="2">
        <v>19.98</v>
      </c>
      <c r="I25" s="2">
        <v>19.98</v>
      </c>
    </row>
    <row r="26" spans="1:14" x14ac:dyDescent="0.25">
      <c r="B26" s="1" t="s">
        <v>6</v>
      </c>
      <c r="C26" s="2">
        <v>12.38</v>
      </c>
      <c r="E26" s="2">
        <v>12.38</v>
      </c>
      <c r="G26" s="2">
        <v>12.38</v>
      </c>
      <c r="I26" s="2">
        <v>12.38</v>
      </c>
    </row>
    <row r="27" spans="1:14" x14ac:dyDescent="0.25">
      <c r="A27" s="1" t="s">
        <v>19</v>
      </c>
      <c r="C27" s="2">
        <v>7</v>
      </c>
      <c r="E27" s="2">
        <v>7</v>
      </c>
      <c r="G27" s="2">
        <v>7</v>
      </c>
      <c r="I27" s="2">
        <v>7</v>
      </c>
      <c r="K27" s="1" t="s">
        <v>65</v>
      </c>
    </row>
    <row r="28" spans="1:14" x14ac:dyDescent="0.25">
      <c r="A28" s="1" t="s">
        <v>20</v>
      </c>
      <c r="C28" s="2">
        <v>33</v>
      </c>
      <c r="E28" s="2">
        <v>33</v>
      </c>
      <c r="G28" s="2">
        <v>33</v>
      </c>
      <c r="I28" s="2">
        <v>33</v>
      </c>
      <c r="K28" s="1" t="s">
        <v>66</v>
      </c>
    </row>
    <row r="29" spans="1:14" x14ac:dyDescent="0.25">
      <c r="A29" s="1" t="s">
        <v>21</v>
      </c>
      <c r="C29" s="2">
        <v>6</v>
      </c>
      <c r="E29" s="2">
        <v>6</v>
      </c>
      <c r="G29" s="2">
        <v>6</v>
      </c>
      <c r="I29" s="2">
        <v>6</v>
      </c>
      <c r="K29" s="1" t="s">
        <v>47</v>
      </c>
    </row>
    <row r="30" spans="1:14" x14ac:dyDescent="0.25">
      <c r="A30" s="1" t="s">
        <v>22</v>
      </c>
      <c r="C30" s="2">
        <v>15</v>
      </c>
      <c r="E30" s="2">
        <v>15</v>
      </c>
      <c r="G30" s="2">
        <v>15</v>
      </c>
      <c r="I30" s="2">
        <v>15</v>
      </c>
    </row>
    <row r="31" spans="1:14" x14ac:dyDescent="0.25">
      <c r="C31" s="6"/>
      <c r="E31" s="6"/>
      <c r="G31" s="6"/>
      <c r="I31" s="6"/>
    </row>
    <row r="32" spans="1:14" x14ac:dyDescent="0.25">
      <c r="A32" s="5" t="s">
        <v>23</v>
      </c>
      <c r="C32" s="2">
        <f>SUM(C7:C31)</f>
        <v>188.66</v>
      </c>
      <c r="E32" s="2">
        <f>SUM(E7:E31)</f>
        <v>195.66</v>
      </c>
      <c r="G32" s="2">
        <f>SUM(G7:G31)</f>
        <v>195.66</v>
      </c>
      <c r="I32" s="2">
        <f>SUM(I7:I31)</f>
        <v>173.66</v>
      </c>
    </row>
    <row r="33" spans="1:12" x14ac:dyDescent="0.25">
      <c r="A33" s="1" t="s">
        <v>24</v>
      </c>
      <c r="C33" s="6">
        <f>C32*0.05*2/3</f>
        <v>6.2886666666666668</v>
      </c>
      <c r="E33" s="6">
        <f>E32*0.05*2/3</f>
        <v>6.5220000000000011</v>
      </c>
      <c r="G33" s="6">
        <f>G32*0.05*2/3</f>
        <v>6.5220000000000011</v>
      </c>
      <c r="I33" s="6">
        <f>I32*0.05*2/3</f>
        <v>5.7886666666666668</v>
      </c>
      <c r="K33" s="1" t="s">
        <v>67</v>
      </c>
    </row>
    <row r="34" spans="1:12" x14ac:dyDescent="0.25">
      <c r="A34" s="5" t="s">
        <v>25</v>
      </c>
      <c r="C34" s="2">
        <f>C32+C33</f>
        <v>194.94866666666667</v>
      </c>
      <c r="E34" s="2">
        <f>E32+E33</f>
        <v>202.18199999999999</v>
      </c>
      <c r="G34" s="2">
        <f>G32+G33</f>
        <v>202.18199999999999</v>
      </c>
      <c r="I34" s="2">
        <f>I32+I33</f>
        <v>179.44866666666667</v>
      </c>
    </row>
    <row r="36" spans="1:12" x14ac:dyDescent="0.25">
      <c r="A36" s="5" t="s">
        <v>26</v>
      </c>
    </row>
    <row r="37" spans="1:12" x14ac:dyDescent="0.25">
      <c r="A37" s="1" t="s">
        <v>27</v>
      </c>
      <c r="C37" s="2">
        <v>4.8</v>
      </c>
      <c r="E37" s="2">
        <v>4.8</v>
      </c>
      <c r="G37" s="2">
        <v>4.8</v>
      </c>
      <c r="I37" s="2">
        <v>4.8</v>
      </c>
      <c r="K37" s="1" t="s">
        <v>68</v>
      </c>
    </row>
    <row r="38" spans="1:12" x14ac:dyDescent="0.25">
      <c r="A38" s="1" t="s">
        <v>28</v>
      </c>
      <c r="C38" s="2">
        <v>7</v>
      </c>
      <c r="E38" s="2">
        <v>7</v>
      </c>
      <c r="G38" s="2">
        <v>7</v>
      </c>
      <c r="I38" s="2">
        <v>7</v>
      </c>
      <c r="L38" s="1" t="s">
        <v>69</v>
      </c>
    </row>
    <row r="39" spans="1:12" x14ac:dyDescent="0.25">
      <c r="A39" s="1" t="s">
        <v>29</v>
      </c>
      <c r="C39" s="2">
        <v>0.72</v>
      </c>
      <c r="E39" s="2">
        <v>0.72</v>
      </c>
      <c r="G39" s="2">
        <v>0.72</v>
      </c>
      <c r="I39" s="2">
        <v>0.72</v>
      </c>
    </row>
    <row r="40" spans="1:12" x14ac:dyDescent="0.25">
      <c r="C40" s="6"/>
      <c r="E40" s="6"/>
      <c r="G40" s="6"/>
      <c r="I40" s="6"/>
    </row>
    <row r="41" spans="1:12" x14ac:dyDescent="0.25">
      <c r="A41" s="5" t="s">
        <v>30</v>
      </c>
      <c r="C41" s="2">
        <f>SUM(C37:C40)</f>
        <v>12.520000000000001</v>
      </c>
      <c r="E41" s="2">
        <f>SUM(E37:E40)</f>
        <v>12.520000000000001</v>
      </c>
      <c r="G41" s="2">
        <f>SUM(G37:G40)</f>
        <v>12.520000000000001</v>
      </c>
      <c r="I41" s="2">
        <f>SUM(I37:I40)</f>
        <v>12.520000000000001</v>
      </c>
    </row>
    <row r="43" spans="1:12" x14ac:dyDescent="0.25">
      <c r="A43" s="5" t="s">
        <v>31</v>
      </c>
    </row>
    <row r="44" spans="1:12" x14ac:dyDescent="0.25">
      <c r="A44" s="1" t="s">
        <v>32</v>
      </c>
      <c r="C44" s="2">
        <v>37.85</v>
      </c>
      <c r="E44" s="2">
        <v>37.85</v>
      </c>
      <c r="G44" s="2">
        <v>37.85</v>
      </c>
      <c r="I44" s="2">
        <v>37.85</v>
      </c>
      <c r="K44" s="1" t="s">
        <v>70</v>
      </c>
    </row>
    <row r="45" spans="1:12" x14ac:dyDescent="0.25">
      <c r="A45" s="1" t="s">
        <v>33</v>
      </c>
      <c r="C45" s="2">
        <v>1.8</v>
      </c>
      <c r="E45" s="2">
        <v>1.8</v>
      </c>
      <c r="G45" s="2">
        <v>1.8</v>
      </c>
      <c r="I45" s="2">
        <v>1.8</v>
      </c>
    </row>
    <row r="46" spans="1:12" x14ac:dyDescent="0.25">
      <c r="A46" s="1" t="s">
        <v>34</v>
      </c>
      <c r="C46" s="2">
        <v>41.23</v>
      </c>
      <c r="E46" s="2">
        <v>41.23</v>
      </c>
      <c r="G46" s="2">
        <v>41.23</v>
      </c>
      <c r="I46" s="2">
        <v>41.23</v>
      </c>
    </row>
    <row r="47" spans="1:12" x14ac:dyDescent="0.25">
      <c r="A47" s="1" t="s">
        <v>35</v>
      </c>
    </row>
    <row r="48" spans="1:12" x14ac:dyDescent="0.25">
      <c r="C48" s="6"/>
      <c r="E48" s="6"/>
      <c r="G48" s="6"/>
      <c r="I48" s="6"/>
    </row>
    <row r="49" spans="1:11" x14ac:dyDescent="0.25">
      <c r="A49" s="5" t="s">
        <v>38</v>
      </c>
      <c r="C49" s="2">
        <f>SUM(C44:C48)</f>
        <v>80.88</v>
      </c>
      <c r="E49" s="2">
        <f>SUM(E44:E48)</f>
        <v>80.88</v>
      </c>
      <c r="G49" s="2">
        <f>SUM(G44:G48)</f>
        <v>80.88</v>
      </c>
      <c r="I49" s="2">
        <f>SUM(I44:I48)</f>
        <v>80.88</v>
      </c>
    </row>
    <row r="51" spans="1:11" ht="13.8" thickBot="1" x14ac:dyDescent="0.3">
      <c r="A51" s="10" t="s">
        <v>39</v>
      </c>
      <c r="C51" s="7">
        <f>C34+C41+C49</f>
        <v>288.34866666666665</v>
      </c>
      <c r="E51" s="7">
        <f>E34+E41+E49</f>
        <v>295.58199999999999</v>
      </c>
      <c r="G51" s="7">
        <f>G34+G41+G49</f>
        <v>295.58199999999999</v>
      </c>
      <c r="I51" s="7">
        <f>I34+I41+I49</f>
        <v>272.84866666666665</v>
      </c>
    </row>
    <row r="52" spans="1:11" ht="13.8" thickTop="1" x14ac:dyDescent="0.25"/>
    <row r="53" spans="1:11" ht="9" customHeight="1" x14ac:dyDescent="0.25"/>
    <row r="54" spans="1:11" x14ac:dyDescent="0.25">
      <c r="A54" s="10" t="s">
        <v>40</v>
      </c>
    </row>
    <row r="55" spans="1:11" x14ac:dyDescent="0.25">
      <c r="A55" s="1" t="s">
        <v>41</v>
      </c>
      <c r="B55" s="9" t="s">
        <v>44</v>
      </c>
      <c r="C55" s="2">
        <v>2.2000000000000002</v>
      </c>
      <c r="E55" s="2">
        <v>2.2000000000000002</v>
      </c>
      <c r="G55" s="2">
        <v>2.2000000000000002</v>
      </c>
      <c r="I55" s="2">
        <v>2.2000000000000002</v>
      </c>
    </row>
    <row r="56" spans="1:11" x14ac:dyDescent="0.25">
      <c r="A56" s="1" t="s">
        <v>71</v>
      </c>
      <c r="C56" s="2">
        <v>165</v>
      </c>
      <c r="E56" s="2">
        <v>165</v>
      </c>
      <c r="G56" s="2">
        <v>165</v>
      </c>
      <c r="I56" s="2">
        <v>165</v>
      </c>
      <c r="K56" s="1" t="s">
        <v>81</v>
      </c>
    </row>
    <row r="57" spans="1:11" ht="13.8" thickBot="1" x14ac:dyDescent="0.3">
      <c r="A57" s="10" t="s">
        <v>43</v>
      </c>
      <c r="C57" s="7">
        <f>C55*C56</f>
        <v>363.00000000000006</v>
      </c>
      <c r="E57" s="7">
        <f>E55*E56</f>
        <v>363.00000000000006</v>
      </c>
      <c r="G57" s="7">
        <f>G55*G56</f>
        <v>363.00000000000006</v>
      </c>
      <c r="I57" s="7">
        <f>I55*I56</f>
        <v>363.00000000000006</v>
      </c>
    </row>
    <row r="58" spans="1:11" ht="13.8" thickTop="1" x14ac:dyDescent="0.25"/>
    <row r="60" spans="1:11" ht="13.8" thickBot="1" x14ac:dyDescent="0.3">
      <c r="A60" s="10" t="s">
        <v>75</v>
      </c>
      <c r="C60" s="7">
        <f>C57-C51</f>
        <v>74.651333333333412</v>
      </c>
      <c r="E60" s="7">
        <f>E57-E51</f>
        <v>67.418000000000063</v>
      </c>
      <c r="G60" s="7">
        <f>G57-G51</f>
        <v>67.418000000000063</v>
      </c>
      <c r="I60" s="7">
        <f>I57-I51</f>
        <v>90.151333333333412</v>
      </c>
    </row>
    <row r="61" spans="1:11" ht="13.8" thickTop="1" x14ac:dyDescent="0.25"/>
  </sheetData>
  <pageMargins left="0.70866141732283472" right="0.31496062992125984" top="0.94488188976377963" bottom="0.55118110236220474" header="0.31496062992125984" footer="0.31496062992125984"/>
  <pageSetup scale="77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topLeftCell="A35" workbookViewId="0">
      <selection activeCell="Q37" sqref="Q37"/>
    </sheetView>
  </sheetViews>
  <sheetFormatPr defaultRowHeight="13.2" x14ac:dyDescent="0.25"/>
  <cols>
    <col min="1" max="1" width="10.109375" style="1" customWidth="1"/>
    <col min="2" max="2" width="18.44140625" style="1" customWidth="1"/>
    <col min="3" max="3" width="7.77734375" style="2" customWidth="1"/>
    <col min="4" max="4" width="1.5546875" style="2" customWidth="1"/>
    <col min="5" max="5" width="7.77734375" style="2" customWidth="1"/>
    <col min="6" max="6" width="1.5546875" style="2" customWidth="1"/>
    <col min="7" max="7" width="7.77734375" style="2" customWidth="1"/>
    <col min="8" max="8" width="1.44140625" style="2" customWidth="1"/>
    <col min="9" max="9" width="7.77734375" style="2" customWidth="1"/>
    <col min="10" max="10" width="1.5546875" style="2" customWidth="1"/>
    <col min="11" max="11" width="7.77734375" style="2" customWidth="1"/>
    <col min="12" max="12" width="1.5546875" style="2" customWidth="1"/>
    <col min="13" max="13" width="7.77734375" style="2" customWidth="1"/>
    <col min="14" max="14" width="1.5546875" style="2" customWidth="1"/>
    <col min="15" max="15" width="7.77734375" style="2" customWidth="1"/>
    <col min="16" max="16" width="1.44140625" style="1" customWidth="1"/>
    <col min="17" max="17" width="7.77734375" style="2" customWidth="1"/>
    <col min="18" max="16384" width="8.88671875" style="1"/>
  </cols>
  <sheetData>
    <row r="1" spans="1:17" ht="17.399999999999999" x14ac:dyDescent="0.3">
      <c r="A1" s="4" t="s">
        <v>78</v>
      </c>
    </row>
    <row r="2" spans="1:17" x14ac:dyDescent="0.25">
      <c r="C2" s="3" t="s">
        <v>14</v>
      </c>
      <c r="D2" s="3"/>
      <c r="E2" s="3"/>
      <c r="F2" s="15"/>
      <c r="G2" s="3" t="s">
        <v>14</v>
      </c>
      <c r="H2" s="3"/>
      <c r="I2" s="3"/>
      <c r="J2" s="15"/>
      <c r="K2" s="3" t="s">
        <v>14</v>
      </c>
      <c r="L2" s="3"/>
      <c r="M2" s="3"/>
      <c r="N2" s="15"/>
      <c r="O2" s="3" t="s">
        <v>14</v>
      </c>
      <c r="Q2" s="3"/>
    </row>
    <row r="3" spans="1:17" x14ac:dyDescent="0.25">
      <c r="C3" s="3" t="s">
        <v>15</v>
      </c>
      <c r="D3" s="3"/>
      <c r="E3" s="3" t="s">
        <v>72</v>
      </c>
      <c r="F3" s="15"/>
      <c r="G3" s="3" t="s">
        <v>16</v>
      </c>
      <c r="H3" s="3"/>
      <c r="I3" s="3" t="s">
        <v>72</v>
      </c>
      <c r="J3" s="15"/>
      <c r="K3" s="3" t="s">
        <v>17</v>
      </c>
      <c r="L3" s="3"/>
      <c r="M3" s="3" t="s">
        <v>72</v>
      </c>
      <c r="N3" s="15"/>
      <c r="O3" s="3" t="s">
        <v>18</v>
      </c>
      <c r="Q3" s="3" t="s">
        <v>72</v>
      </c>
    </row>
    <row r="4" spans="1:17" x14ac:dyDescent="0.25">
      <c r="C4" s="3" t="s">
        <v>37</v>
      </c>
      <c r="D4" s="3"/>
      <c r="E4" s="3" t="s">
        <v>73</v>
      </c>
      <c r="F4" s="15"/>
      <c r="G4" s="3" t="s">
        <v>37</v>
      </c>
      <c r="H4" s="3"/>
      <c r="I4" s="3" t="s">
        <v>73</v>
      </c>
      <c r="J4" s="15"/>
      <c r="K4" s="3" t="s">
        <v>37</v>
      </c>
      <c r="L4" s="3"/>
      <c r="M4" s="3" t="s">
        <v>73</v>
      </c>
      <c r="N4" s="15"/>
      <c r="O4" s="3" t="s">
        <v>37</v>
      </c>
      <c r="Q4" s="3" t="s">
        <v>73</v>
      </c>
    </row>
    <row r="5" spans="1:17" ht="6" customHeight="1" x14ac:dyDescent="0.25">
      <c r="F5" s="14"/>
      <c r="J5" s="14"/>
      <c r="N5" s="14"/>
    </row>
    <row r="6" spans="1:17" x14ac:dyDescent="0.25">
      <c r="A6" s="5" t="s">
        <v>1</v>
      </c>
      <c r="F6" s="14"/>
      <c r="J6" s="14"/>
      <c r="N6" s="14"/>
    </row>
    <row r="7" spans="1:17" x14ac:dyDescent="0.25">
      <c r="A7" s="1" t="s">
        <v>2</v>
      </c>
      <c r="C7" s="2">
        <v>2.5</v>
      </c>
      <c r="E7" s="6"/>
      <c r="F7" s="14"/>
      <c r="G7" s="2">
        <v>2.5</v>
      </c>
      <c r="I7" s="6"/>
      <c r="J7" s="14"/>
      <c r="K7" s="2">
        <v>2.5</v>
      </c>
      <c r="M7" s="6"/>
      <c r="N7" s="14"/>
      <c r="O7" s="2">
        <v>2.5</v>
      </c>
      <c r="Q7" s="6"/>
    </row>
    <row r="8" spans="1:17" x14ac:dyDescent="0.25">
      <c r="A8" s="1" t="s">
        <v>3</v>
      </c>
      <c r="B8" s="1" t="s">
        <v>4</v>
      </c>
      <c r="C8" s="2">
        <v>0</v>
      </c>
      <c r="E8" s="6"/>
      <c r="F8" s="14"/>
      <c r="G8" s="2">
        <v>0</v>
      </c>
      <c r="I8" s="6"/>
      <c r="J8" s="14"/>
      <c r="K8" s="2">
        <v>0</v>
      </c>
      <c r="M8" s="6"/>
      <c r="N8" s="14"/>
      <c r="O8" s="2">
        <v>0</v>
      </c>
      <c r="Q8" s="6"/>
    </row>
    <row r="9" spans="1:17" x14ac:dyDescent="0.25">
      <c r="B9" s="1" t="s">
        <v>5</v>
      </c>
      <c r="C9" s="2">
        <v>15</v>
      </c>
      <c r="E9" s="6"/>
      <c r="F9" s="14"/>
      <c r="G9" s="2">
        <v>0</v>
      </c>
      <c r="I9" s="6"/>
      <c r="J9" s="14"/>
      <c r="K9" s="2">
        <v>0</v>
      </c>
      <c r="M9" s="6"/>
      <c r="N9" s="14"/>
      <c r="O9" s="2">
        <v>0</v>
      </c>
      <c r="Q9" s="6"/>
    </row>
    <row r="10" spans="1:17" x14ac:dyDescent="0.25">
      <c r="B10" s="1" t="s">
        <v>6</v>
      </c>
      <c r="E10" s="6"/>
      <c r="F10" s="14"/>
      <c r="I10" s="6"/>
      <c r="J10" s="14"/>
      <c r="M10" s="6"/>
      <c r="N10" s="14"/>
      <c r="Q10" s="6"/>
    </row>
    <row r="11" spans="1:17" x14ac:dyDescent="0.25">
      <c r="A11" s="1" t="s">
        <v>7</v>
      </c>
      <c r="B11" s="1" t="s">
        <v>8</v>
      </c>
      <c r="C11" s="2">
        <v>13</v>
      </c>
      <c r="E11" s="6"/>
      <c r="F11" s="14"/>
      <c r="G11" s="12">
        <v>35</v>
      </c>
      <c r="H11" s="12"/>
      <c r="I11" s="6"/>
      <c r="J11" s="14"/>
      <c r="K11" s="12">
        <v>35</v>
      </c>
      <c r="L11" s="12"/>
      <c r="M11" s="6"/>
      <c r="N11" s="14"/>
      <c r="O11" s="2">
        <v>13</v>
      </c>
      <c r="Q11" s="6"/>
    </row>
    <row r="12" spans="1:17" x14ac:dyDescent="0.25">
      <c r="B12" s="1" t="s">
        <v>9</v>
      </c>
      <c r="C12" s="2">
        <v>19.3</v>
      </c>
      <c r="E12" s="6"/>
      <c r="F12" s="14"/>
      <c r="G12" s="2">
        <v>19.3</v>
      </c>
      <c r="I12" s="6"/>
      <c r="J12" s="14"/>
      <c r="K12" s="2">
        <v>19.3</v>
      </c>
      <c r="M12" s="6"/>
      <c r="N12" s="14"/>
      <c r="O12" s="2">
        <v>19.3</v>
      </c>
      <c r="Q12" s="6"/>
    </row>
    <row r="13" spans="1:17" x14ac:dyDescent="0.25">
      <c r="B13" s="1" t="s">
        <v>10</v>
      </c>
      <c r="C13" s="2">
        <v>21.5</v>
      </c>
      <c r="E13" s="6"/>
      <c r="F13" s="14"/>
      <c r="G13" s="2">
        <v>21.5</v>
      </c>
      <c r="I13" s="6"/>
      <c r="J13" s="14"/>
      <c r="K13" s="2">
        <v>21.5</v>
      </c>
      <c r="M13" s="6"/>
      <c r="N13" s="14"/>
      <c r="O13" s="2">
        <v>21.5</v>
      </c>
      <c r="Q13" s="6"/>
    </row>
    <row r="14" spans="1:17" x14ac:dyDescent="0.25">
      <c r="B14" s="1" t="s">
        <v>11</v>
      </c>
      <c r="C14" s="2">
        <v>24</v>
      </c>
      <c r="E14" s="6"/>
      <c r="F14" s="14"/>
      <c r="G14" s="2">
        <v>24</v>
      </c>
      <c r="I14" s="6"/>
      <c r="J14" s="14"/>
      <c r="K14" s="2">
        <v>24</v>
      </c>
      <c r="M14" s="6"/>
      <c r="N14" s="14"/>
      <c r="O14" s="2">
        <v>24</v>
      </c>
      <c r="Q14" s="6"/>
    </row>
    <row r="15" spans="1:17" x14ac:dyDescent="0.25">
      <c r="A15" s="1" t="s">
        <v>12</v>
      </c>
      <c r="B15" s="1" t="s">
        <v>13</v>
      </c>
      <c r="C15" s="2">
        <v>19.98</v>
      </c>
      <c r="E15" s="6"/>
      <c r="F15" s="14"/>
      <c r="G15" s="2">
        <v>19.98</v>
      </c>
      <c r="I15" s="6"/>
      <c r="J15" s="14"/>
      <c r="K15" s="2">
        <v>19.98</v>
      </c>
      <c r="M15" s="6"/>
      <c r="N15" s="14"/>
      <c r="O15" s="2">
        <v>19.98</v>
      </c>
      <c r="Q15" s="6"/>
    </row>
    <row r="16" spans="1:17" x14ac:dyDescent="0.25">
      <c r="B16" s="1" t="s">
        <v>6</v>
      </c>
      <c r="C16" s="2">
        <v>12.38</v>
      </c>
      <c r="E16" s="6"/>
      <c r="F16" s="14"/>
      <c r="G16" s="2">
        <v>12.38</v>
      </c>
      <c r="I16" s="6"/>
      <c r="J16" s="14"/>
      <c r="K16" s="2">
        <v>12.38</v>
      </c>
      <c r="M16" s="6"/>
      <c r="N16" s="14"/>
      <c r="O16" s="2">
        <v>12.38</v>
      </c>
      <c r="Q16" s="6"/>
    </row>
    <row r="17" spans="1:17" x14ac:dyDescent="0.25">
      <c r="A17" s="1" t="s">
        <v>19</v>
      </c>
      <c r="C17" s="2">
        <v>7</v>
      </c>
      <c r="E17" s="6"/>
      <c r="F17" s="14"/>
      <c r="G17" s="2">
        <v>7</v>
      </c>
      <c r="I17" s="6"/>
      <c r="J17" s="14"/>
      <c r="K17" s="2">
        <v>7</v>
      </c>
      <c r="M17" s="6"/>
      <c r="N17" s="14"/>
      <c r="O17" s="2">
        <v>7</v>
      </c>
      <c r="Q17" s="6"/>
    </row>
    <row r="18" spans="1:17" x14ac:dyDescent="0.25">
      <c r="A18" s="1" t="s">
        <v>20</v>
      </c>
      <c r="C18" s="2">
        <v>33</v>
      </c>
      <c r="E18" s="6"/>
      <c r="F18" s="14"/>
      <c r="G18" s="2">
        <v>33</v>
      </c>
      <c r="I18" s="6"/>
      <c r="J18" s="14"/>
      <c r="K18" s="2">
        <v>33</v>
      </c>
      <c r="M18" s="6"/>
      <c r="N18" s="14"/>
      <c r="O18" s="2">
        <v>33</v>
      </c>
      <c r="Q18" s="6"/>
    </row>
    <row r="19" spans="1:17" x14ac:dyDescent="0.25">
      <c r="A19" s="1" t="s">
        <v>21</v>
      </c>
      <c r="C19" s="2">
        <v>6</v>
      </c>
      <c r="E19" s="6"/>
      <c r="F19" s="14"/>
      <c r="G19" s="2">
        <v>6</v>
      </c>
      <c r="I19" s="6"/>
      <c r="J19" s="14"/>
      <c r="K19" s="2">
        <v>6</v>
      </c>
      <c r="M19" s="6"/>
      <c r="N19" s="14"/>
      <c r="O19" s="2">
        <v>6</v>
      </c>
      <c r="Q19" s="6"/>
    </row>
    <row r="20" spans="1:17" x14ac:dyDescent="0.25">
      <c r="A20" s="1" t="s">
        <v>22</v>
      </c>
      <c r="C20" s="2">
        <v>15</v>
      </c>
      <c r="E20" s="6"/>
      <c r="F20" s="14"/>
      <c r="G20" s="2">
        <v>15</v>
      </c>
      <c r="I20" s="6"/>
      <c r="J20" s="14"/>
      <c r="K20" s="2">
        <v>15</v>
      </c>
      <c r="M20" s="6"/>
      <c r="N20" s="14"/>
      <c r="O20" s="2">
        <v>15</v>
      </c>
      <c r="Q20" s="6"/>
    </row>
    <row r="21" spans="1:17" x14ac:dyDescent="0.25">
      <c r="C21" s="6"/>
      <c r="E21" s="6"/>
      <c r="F21" s="14"/>
      <c r="G21" s="6"/>
      <c r="H21" s="11"/>
      <c r="I21" s="6"/>
      <c r="J21" s="14"/>
      <c r="K21" s="6"/>
      <c r="L21" s="11"/>
      <c r="M21" s="6"/>
      <c r="N21" s="14"/>
      <c r="O21" s="6"/>
      <c r="Q21" s="6"/>
    </row>
    <row r="22" spans="1:17" x14ac:dyDescent="0.25">
      <c r="A22" s="5" t="s">
        <v>23</v>
      </c>
      <c r="C22" s="2">
        <f>SUM(C7:C21)</f>
        <v>188.66</v>
      </c>
      <c r="E22" s="2">
        <f>SUM(E7:E21)</f>
        <v>0</v>
      </c>
      <c r="F22" s="14"/>
      <c r="G22" s="2">
        <f>SUM(G7:G21)</f>
        <v>195.66</v>
      </c>
      <c r="I22" s="2">
        <f>SUM(I7:I21)</f>
        <v>0</v>
      </c>
      <c r="J22" s="14"/>
      <c r="K22" s="2">
        <f>SUM(K7:K21)</f>
        <v>195.66</v>
      </c>
      <c r="M22" s="2">
        <f>SUM(M7:M21)</f>
        <v>0</v>
      </c>
      <c r="N22" s="14"/>
      <c r="O22" s="2">
        <f>SUM(O7:O21)</f>
        <v>173.66</v>
      </c>
      <c r="Q22" s="2">
        <f>SUM(Q7:Q21)</f>
        <v>0</v>
      </c>
    </row>
    <row r="23" spans="1:17" x14ac:dyDescent="0.25">
      <c r="A23" s="1" t="s">
        <v>24</v>
      </c>
      <c r="C23" s="6">
        <f>C22*0.05*2/3</f>
        <v>6.2886666666666668</v>
      </c>
      <c r="E23" s="6">
        <f>E22*0.05*2/3</f>
        <v>0</v>
      </c>
      <c r="F23" s="14"/>
      <c r="G23" s="6">
        <f>G22*0.05*2/3</f>
        <v>6.5220000000000011</v>
      </c>
      <c r="H23" s="11"/>
      <c r="I23" s="6">
        <f>I22*0.05*2/3</f>
        <v>0</v>
      </c>
      <c r="J23" s="14"/>
      <c r="K23" s="6">
        <f>K22*0.05*2/3</f>
        <v>6.5220000000000011</v>
      </c>
      <c r="L23" s="11"/>
      <c r="M23" s="6">
        <f>M22*0.05*2/3</f>
        <v>0</v>
      </c>
      <c r="N23" s="14"/>
      <c r="O23" s="6">
        <f>O22*0.05*2/3</f>
        <v>5.7886666666666668</v>
      </c>
      <c r="Q23" s="6">
        <f>Q22*0.05*2/3</f>
        <v>0</v>
      </c>
    </row>
    <row r="24" spans="1:17" x14ac:dyDescent="0.25">
      <c r="A24" s="5" t="s">
        <v>25</v>
      </c>
      <c r="C24" s="2">
        <f>C22+C23</f>
        <v>194.94866666666667</v>
      </c>
      <c r="E24" s="2">
        <f>E22+E23</f>
        <v>0</v>
      </c>
      <c r="F24" s="14"/>
      <c r="G24" s="2">
        <f>G22+G23</f>
        <v>202.18199999999999</v>
      </c>
      <c r="I24" s="2">
        <f>I22+I23</f>
        <v>0</v>
      </c>
      <c r="J24" s="14"/>
      <c r="K24" s="2">
        <f>K22+K23</f>
        <v>202.18199999999999</v>
      </c>
      <c r="M24" s="2">
        <f>M22+M23</f>
        <v>0</v>
      </c>
      <c r="N24" s="14"/>
      <c r="O24" s="2">
        <f>O22+O23</f>
        <v>179.44866666666667</v>
      </c>
      <c r="Q24" s="2">
        <f>Q22+Q23</f>
        <v>0</v>
      </c>
    </row>
    <row r="25" spans="1:17" x14ac:dyDescent="0.25">
      <c r="F25" s="14"/>
      <c r="J25" s="14"/>
      <c r="N25" s="14"/>
    </row>
    <row r="26" spans="1:17" x14ac:dyDescent="0.25">
      <c r="A26" s="5" t="s">
        <v>26</v>
      </c>
      <c r="F26" s="14"/>
      <c r="J26" s="14"/>
      <c r="N26" s="14"/>
    </row>
    <row r="27" spans="1:17" x14ac:dyDescent="0.25">
      <c r="A27" s="1" t="s">
        <v>27</v>
      </c>
      <c r="C27" s="2">
        <v>4.8</v>
      </c>
      <c r="E27" s="6"/>
      <c r="F27" s="14"/>
      <c r="G27" s="2">
        <v>4.8</v>
      </c>
      <c r="I27" s="6"/>
      <c r="J27" s="14"/>
      <c r="K27" s="2">
        <v>4.8</v>
      </c>
      <c r="M27" s="6"/>
      <c r="N27" s="14"/>
      <c r="O27" s="2">
        <v>4.8</v>
      </c>
      <c r="Q27" s="6"/>
    </row>
    <row r="28" spans="1:17" x14ac:dyDescent="0.25">
      <c r="A28" s="1" t="s">
        <v>28</v>
      </c>
      <c r="C28" s="2">
        <v>7</v>
      </c>
      <c r="E28" s="6"/>
      <c r="F28" s="14"/>
      <c r="G28" s="2">
        <v>7</v>
      </c>
      <c r="I28" s="6"/>
      <c r="J28" s="14"/>
      <c r="K28" s="2">
        <v>7</v>
      </c>
      <c r="M28" s="6"/>
      <c r="N28" s="14"/>
      <c r="O28" s="2">
        <v>7</v>
      </c>
      <c r="Q28" s="6"/>
    </row>
    <row r="29" spans="1:17" x14ac:dyDescent="0.25">
      <c r="A29" s="1" t="s">
        <v>29</v>
      </c>
      <c r="C29" s="2">
        <v>0.72</v>
      </c>
      <c r="E29" s="6"/>
      <c r="F29" s="14"/>
      <c r="G29" s="2">
        <v>0.72</v>
      </c>
      <c r="I29" s="6"/>
      <c r="J29" s="14"/>
      <c r="K29" s="2">
        <v>0.72</v>
      </c>
      <c r="M29" s="6"/>
      <c r="N29" s="14"/>
      <c r="O29" s="2">
        <v>0.72</v>
      </c>
      <c r="Q29" s="6"/>
    </row>
    <row r="30" spans="1:17" x14ac:dyDescent="0.25">
      <c r="C30" s="6"/>
      <c r="E30" s="6"/>
      <c r="F30" s="14"/>
      <c r="G30" s="6"/>
      <c r="H30" s="11"/>
      <c r="I30" s="6"/>
      <c r="J30" s="14"/>
      <c r="K30" s="6"/>
      <c r="L30" s="11"/>
      <c r="M30" s="6"/>
      <c r="N30" s="14"/>
      <c r="O30" s="6"/>
      <c r="Q30" s="6"/>
    </row>
    <row r="31" spans="1:17" x14ac:dyDescent="0.25">
      <c r="A31" s="5" t="s">
        <v>30</v>
      </c>
      <c r="C31" s="2">
        <f>SUM(C27:C30)</f>
        <v>12.520000000000001</v>
      </c>
      <c r="E31" s="2">
        <f>SUM(E27:E30)</f>
        <v>0</v>
      </c>
      <c r="F31" s="14"/>
      <c r="G31" s="2">
        <f>SUM(G27:G30)</f>
        <v>12.520000000000001</v>
      </c>
      <c r="I31" s="2">
        <f>SUM(I27:I30)</f>
        <v>0</v>
      </c>
      <c r="J31" s="14"/>
      <c r="K31" s="2">
        <f>SUM(K27:K30)</f>
        <v>12.520000000000001</v>
      </c>
      <c r="M31" s="2">
        <f>SUM(M27:M30)</f>
        <v>0</v>
      </c>
      <c r="N31" s="14"/>
      <c r="O31" s="2">
        <f>SUM(O27:O30)</f>
        <v>12.520000000000001</v>
      </c>
      <c r="Q31" s="2">
        <f>SUM(Q27:Q30)</f>
        <v>0</v>
      </c>
    </row>
    <row r="32" spans="1:17" x14ac:dyDescent="0.25">
      <c r="F32" s="14"/>
      <c r="J32" s="14"/>
      <c r="N32" s="14"/>
    </row>
    <row r="33" spans="1:17" x14ac:dyDescent="0.25">
      <c r="A33" s="5" t="s">
        <v>31</v>
      </c>
      <c r="F33" s="14"/>
      <c r="J33" s="14"/>
      <c r="N33" s="14"/>
    </row>
    <row r="34" spans="1:17" x14ac:dyDescent="0.25">
      <c r="A34" s="1" t="s">
        <v>32</v>
      </c>
      <c r="C34" s="2">
        <v>37.85</v>
      </c>
      <c r="E34" s="6"/>
      <c r="F34" s="14"/>
      <c r="G34" s="2">
        <v>37.85</v>
      </c>
      <c r="I34" s="6"/>
      <c r="J34" s="14"/>
      <c r="K34" s="2">
        <v>37.85</v>
      </c>
      <c r="M34" s="6"/>
      <c r="N34" s="14"/>
      <c r="O34" s="2">
        <v>37.85</v>
      </c>
      <c r="Q34" s="6"/>
    </row>
    <row r="35" spans="1:17" x14ac:dyDescent="0.25">
      <c r="A35" s="1" t="s">
        <v>33</v>
      </c>
      <c r="C35" s="2">
        <v>1.8</v>
      </c>
      <c r="E35" s="6"/>
      <c r="F35" s="14"/>
      <c r="G35" s="2">
        <v>1.8</v>
      </c>
      <c r="I35" s="6"/>
      <c r="J35" s="14"/>
      <c r="K35" s="2">
        <v>1.8</v>
      </c>
      <c r="M35" s="6"/>
      <c r="N35" s="14"/>
      <c r="O35" s="2">
        <v>1.8</v>
      </c>
      <c r="Q35" s="6"/>
    </row>
    <row r="36" spans="1:17" x14ac:dyDescent="0.25">
      <c r="A36" s="1" t="s">
        <v>34</v>
      </c>
      <c r="C36" s="2">
        <v>41.23</v>
      </c>
      <c r="E36" s="6"/>
      <c r="F36" s="14"/>
      <c r="G36" s="2">
        <v>41.23</v>
      </c>
      <c r="I36" s="6"/>
      <c r="J36" s="14"/>
      <c r="K36" s="2">
        <v>41.23</v>
      </c>
      <c r="M36" s="6"/>
      <c r="N36" s="14"/>
      <c r="O36" s="2">
        <v>41.23</v>
      </c>
      <c r="Q36" s="6"/>
    </row>
    <row r="37" spans="1:17" x14ac:dyDescent="0.25">
      <c r="A37" s="1" t="s">
        <v>35</v>
      </c>
      <c r="E37" s="6"/>
      <c r="F37" s="14"/>
      <c r="I37" s="6"/>
      <c r="J37" s="14"/>
      <c r="M37" s="6"/>
      <c r="N37" s="14"/>
      <c r="Q37" s="6"/>
    </row>
    <row r="38" spans="1:17" x14ac:dyDescent="0.25">
      <c r="C38" s="6"/>
      <c r="E38" s="6"/>
      <c r="F38" s="14"/>
      <c r="G38" s="6"/>
      <c r="H38" s="11"/>
      <c r="I38" s="6"/>
      <c r="J38" s="14"/>
      <c r="K38" s="6"/>
      <c r="L38" s="11"/>
      <c r="M38" s="6"/>
      <c r="N38" s="14"/>
      <c r="O38" s="6"/>
      <c r="Q38" s="6"/>
    </row>
    <row r="39" spans="1:17" x14ac:dyDescent="0.25">
      <c r="A39" s="5" t="s">
        <v>38</v>
      </c>
      <c r="C39" s="2">
        <f>SUM(C34:C38)</f>
        <v>80.88</v>
      </c>
      <c r="E39" s="2">
        <f>SUM(E34:E38)</f>
        <v>0</v>
      </c>
      <c r="F39" s="14"/>
      <c r="G39" s="2">
        <f>SUM(G34:G38)</f>
        <v>80.88</v>
      </c>
      <c r="I39" s="2">
        <f>SUM(I34:I38)</f>
        <v>0</v>
      </c>
      <c r="J39" s="14"/>
      <c r="K39" s="2">
        <f>SUM(K34:K38)</f>
        <v>80.88</v>
      </c>
      <c r="M39" s="2">
        <f>SUM(M34:M38)</f>
        <v>0</v>
      </c>
      <c r="N39" s="14"/>
      <c r="O39" s="2">
        <f>SUM(O34:O38)</f>
        <v>80.88</v>
      </c>
      <c r="Q39" s="2">
        <f>SUM(Q34:Q38)</f>
        <v>0</v>
      </c>
    </row>
    <row r="40" spans="1:17" x14ac:dyDescent="0.25">
      <c r="F40" s="14"/>
      <c r="J40" s="14"/>
      <c r="N40" s="14"/>
    </row>
    <row r="41" spans="1:17" ht="13.8" thickBot="1" x14ac:dyDescent="0.3">
      <c r="A41" s="10" t="s">
        <v>39</v>
      </c>
      <c r="C41" s="7">
        <f>C24+C31+C39</f>
        <v>288.34866666666665</v>
      </c>
      <c r="E41" s="7">
        <f>E24+E31+E39</f>
        <v>0</v>
      </c>
      <c r="F41" s="14"/>
      <c r="G41" s="7">
        <f>G24+G31+G39</f>
        <v>295.58199999999999</v>
      </c>
      <c r="H41" s="11"/>
      <c r="I41" s="7">
        <f>I24+I31+I39</f>
        <v>0</v>
      </c>
      <c r="J41" s="14"/>
      <c r="K41" s="7">
        <f>K24+K31+K39</f>
        <v>295.58199999999999</v>
      </c>
      <c r="L41" s="11"/>
      <c r="M41" s="7">
        <f>M24+M31+M39</f>
        <v>0</v>
      </c>
      <c r="N41" s="14"/>
      <c r="O41" s="7">
        <f>O24+O31+O39</f>
        <v>272.84866666666665</v>
      </c>
      <c r="Q41" s="7">
        <f>Q24+Q31+Q39</f>
        <v>0</v>
      </c>
    </row>
    <row r="42" spans="1:17" ht="13.8" thickTop="1" x14ac:dyDescent="0.25">
      <c r="F42" s="14"/>
      <c r="J42" s="14"/>
      <c r="N42" s="14"/>
    </row>
    <row r="43" spans="1:17" x14ac:dyDescent="0.25">
      <c r="A43" s="10" t="s">
        <v>40</v>
      </c>
      <c r="F43" s="14"/>
      <c r="J43" s="14"/>
      <c r="N43" s="14"/>
    </row>
    <row r="44" spans="1:17" x14ac:dyDescent="0.25">
      <c r="A44" s="1" t="s">
        <v>41</v>
      </c>
      <c r="B44" s="9" t="s">
        <v>44</v>
      </c>
      <c r="C44" s="2">
        <v>2.2000000000000002</v>
      </c>
      <c r="E44" s="6"/>
      <c r="F44" s="14"/>
      <c r="G44" s="2">
        <v>2.2000000000000002</v>
      </c>
      <c r="I44" s="6"/>
      <c r="J44" s="14"/>
      <c r="K44" s="2">
        <v>2.2000000000000002</v>
      </c>
      <c r="M44" s="6"/>
      <c r="N44" s="14"/>
      <c r="O44" s="2">
        <v>2.2000000000000002</v>
      </c>
      <c r="Q44" s="6"/>
    </row>
    <row r="45" spans="1:17" x14ac:dyDescent="0.25">
      <c r="A45" s="1" t="s">
        <v>42</v>
      </c>
      <c r="C45" s="2">
        <v>165</v>
      </c>
      <c r="F45" s="14"/>
      <c r="G45" s="2">
        <v>165</v>
      </c>
      <c r="J45" s="14"/>
      <c r="K45" s="2">
        <v>165</v>
      </c>
      <c r="N45" s="14"/>
      <c r="O45" s="2">
        <v>165</v>
      </c>
    </row>
    <row r="46" spans="1:17" ht="13.8" thickBot="1" x14ac:dyDescent="0.3">
      <c r="A46" s="10" t="s">
        <v>43</v>
      </c>
      <c r="C46" s="7">
        <f>C44*C45</f>
        <v>363.00000000000006</v>
      </c>
      <c r="E46" s="7">
        <f>E44*E45</f>
        <v>0</v>
      </c>
      <c r="F46" s="14"/>
      <c r="G46" s="7">
        <f>G44*G45</f>
        <v>363.00000000000006</v>
      </c>
      <c r="H46" s="11"/>
      <c r="I46" s="7">
        <f>I44*I45</f>
        <v>0</v>
      </c>
      <c r="J46" s="14"/>
      <c r="K46" s="7">
        <f>K44*K45</f>
        <v>363.00000000000006</v>
      </c>
      <c r="L46" s="11"/>
      <c r="M46" s="7">
        <f>M44*M45</f>
        <v>0</v>
      </c>
      <c r="N46" s="14"/>
      <c r="O46" s="7">
        <f>O44*O45</f>
        <v>363.00000000000006</v>
      </c>
      <c r="Q46" s="7">
        <f>Q44*Q45</f>
        <v>0</v>
      </c>
    </row>
    <row r="47" spans="1:17" ht="13.8" thickTop="1" x14ac:dyDescent="0.25">
      <c r="F47" s="14"/>
      <c r="J47" s="14"/>
      <c r="N47" s="14"/>
    </row>
    <row r="48" spans="1:17" x14ac:dyDescent="0.25">
      <c r="A48" s="1" t="s">
        <v>45</v>
      </c>
      <c r="C48" s="2">
        <f>C46*0.33333</f>
        <v>120.99879000000003</v>
      </c>
      <c r="E48" s="2">
        <f>E46*0.33333</f>
        <v>0</v>
      </c>
      <c r="F48" s="14"/>
      <c r="G48" s="2">
        <f>G46*0.33333</f>
        <v>120.99879000000003</v>
      </c>
      <c r="I48" s="2">
        <f>I46*0.33333</f>
        <v>0</v>
      </c>
      <c r="J48" s="14"/>
      <c r="K48" s="2">
        <f>K46*0.33333</f>
        <v>120.99879000000003</v>
      </c>
      <c r="M48" s="2">
        <f>M46*0.33333</f>
        <v>0</v>
      </c>
      <c r="N48" s="14"/>
      <c r="O48" s="2">
        <f>O46*0.33333</f>
        <v>120.99879000000003</v>
      </c>
      <c r="Q48" s="2">
        <f>Q46*0.33333</f>
        <v>0</v>
      </c>
    </row>
    <row r="49" spans="1:17" x14ac:dyDescent="0.25">
      <c r="F49" s="14"/>
      <c r="J49" s="14"/>
      <c r="N49" s="14"/>
    </row>
    <row r="50" spans="1:17" x14ac:dyDescent="0.25">
      <c r="A50" s="1" t="s">
        <v>46</v>
      </c>
      <c r="C50" s="2">
        <f>C46-C48</f>
        <v>242.00121000000001</v>
      </c>
      <c r="E50" s="2">
        <f>E46-E48</f>
        <v>0</v>
      </c>
      <c r="F50" s="14"/>
      <c r="G50" s="2">
        <f>G46-G48</f>
        <v>242.00121000000001</v>
      </c>
      <c r="I50" s="2">
        <f>I46-I48</f>
        <v>0</v>
      </c>
      <c r="J50" s="14"/>
      <c r="K50" s="2">
        <f>K46-K48</f>
        <v>242.00121000000001</v>
      </c>
      <c r="M50" s="2">
        <f>M46-M48</f>
        <v>0</v>
      </c>
      <c r="N50" s="14"/>
      <c r="O50" s="2">
        <f>O46-O48</f>
        <v>242.00121000000001</v>
      </c>
      <c r="Q50" s="2">
        <f>Q46-Q48</f>
        <v>0</v>
      </c>
    </row>
    <row r="51" spans="1:17" ht="9" customHeight="1" x14ac:dyDescent="0.25">
      <c r="F51" s="14"/>
      <c r="J51" s="14"/>
      <c r="N51" s="14"/>
    </row>
    <row r="52" spans="1:17" ht="13.8" thickBot="1" x14ac:dyDescent="0.3">
      <c r="A52" s="10" t="s">
        <v>75</v>
      </c>
      <c r="C52" s="7">
        <f>C50-C41</f>
        <v>-46.347456666666631</v>
      </c>
      <c r="E52" s="7">
        <f>E50-E41</f>
        <v>0</v>
      </c>
      <c r="F52" s="14"/>
      <c r="G52" s="7">
        <f>G50-G41</f>
        <v>-53.580789999999979</v>
      </c>
      <c r="H52" s="11"/>
      <c r="I52" s="7">
        <f>I50-I41</f>
        <v>0</v>
      </c>
      <c r="J52" s="14"/>
      <c r="K52" s="7">
        <f>K50-K41</f>
        <v>-53.580789999999979</v>
      </c>
      <c r="L52" s="11"/>
      <c r="M52" s="7">
        <f>M50-M41</f>
        <v>0</v>
      </c>
      <c r="N52" s="14"/>
      <c r="O52" s="7">
        <f>O50-O41</f>
        <v>-30.847456666666631</v>
      </c>
      <c r="Q52" s="7">
        <f>Q50-Q41</f>
        <v>0</v>
      </c>
    </row>
    <row r="53" spans="1:17" ht="13.8" thickTop="1" x14ac:dyDescent="0.25"/>
  </sheetData>
  <pageMargins left="0.31496062992125984" right="0.31496062992125984" top="0.55118110236220474" bottom="0.55118110236220474" header="0.31496062992125984" footer="0.31496062992125984"/>
  <pageSetup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topLeftCell="A32" workbookViewId="0">
      <selection activeCell="Q37" sqref="Q37"/>
    </sheetView>
  </sheetViews>
  <sheetFormatPr defaultRowHeight="13.2" x14ac:dyDescent="0.25"/>
  <cols>
    <col min="1" max="1" width="10.109375" style="1" customWidth="1"/>
    <col min="2" max="2" width="18.44140625" style="1" customWidth="1"/>
    <col min="3" max="3" width="7.77734375" style="2" customWidth="1"/>
    <col min="4" max="4" width="1.5546875" style="2" customWidth="1"/>
    <col min="5" max="5" width="7.77734375" style="2" customWidth="1"/>
    <col min="6" max="6" width="1.5546875" style="2" customWidth="1"/>
    <col min="7" max="7" width="7.77734375" style="2" customWidth="1"/>
    <col min="8" max="8" width="1.44140625" style="2" customWidth="1"/>
    <col min="9" max="9" width="7.77734375" style="2" customWidth="1"/>
    <col min="10" max="10" width="1.5546875" style="2" customWidth="1"/>
    <col min="11" max="11" width="7.77734375" style="2" customWidth="1"/>
    <col min="12" max="12" width="1.5546875" style="2" customWidth="1"/>
    <col min="13" max="13" width="7.77734375" style="2" customWidth="1"/>
    <col min="14" max="14" width="1.5546875" style="2" customWidth="1"/>
    <col min="15" max="15" width="7.77734375" style="2" customWidth="1"/>
    <col min="16" max="16" width="1.44140625" style="1" customWidth="1"/>
    <col min="17" max="17" width="7.77734375" style="2" customWidth="1"/>
    <col min="18" max="16384" width="8.88671875" style="1"/>
  </cols>
  <sheetData>
    <row r="1" spans="1:17" ht="17.399999999999999" x14ac:dyDescent="0.3">
      <c r="A1" s="4" t="s">
        <v>78</v>
      </c>
    </row>
    <row r="2" spans="1:17" x14ac:dyDescent="0.25">
      <c r="C2" s="3" t="s">
        <v>14</v>
      </c>
      <c r="D2" s="3"/>
      <c r="E2" s="3"/>
      <c r="F2" s="15"/>
      <c r="G2" s="3" t="s">
        <v>14</v>
      </c>
      <c r="H2" s="3"/>
      <c r="I2" s="3"/>
      <c r="J2" s="15"/>
      <c r="K2" s="3" t="s">
        <v>14</v>
      </c>
      <c r="L2" s="3"/>
      <c r="M2" s="3"/>
      <c r="N2" s="15"/>
      <c r="O2" s="3" t="s">
        <v>14</v>
      </c>
      <c r="Q2" s="3"/>
    </row>
    <row r="3" spans="1:17" x14ac:dyDescent="0.25">
      <c r="C3" s="3" t="s">
        <v>15</v>
      </c>
      <c r="D3" s="3"/>
      <c r="E3" s="3" t="s">
        <v>72</v>
      </c>
      <c r="F3" s="15"/>
      <c r="G3" s="3" t="s">
        <v>16</v>
      </c>
      <c r="H3" s="3"/>
      <c r="I3" s="3" t="s">
        <v>72</v>
      </c>
      <c r="J3" s="15"/>
      <c r="K3" s="3" t="s">
        <v>17</v>
      </c>
      <c r="L3" s="3"/>
      <c r="M3" s="3" t="s">
        <v>72</v>
      </c>
      <c r="N3" s="15"/>
      <c r="O3" s="3" t="s">
        <v>18</v>
      </c>
      <c r="Q3" s="3" t="s">
        <v>72</v>
      </c>
    </row>
    <row r="4" spans="1:17" x14ac:dyDescent="0.25">
      <c r="C4" s="3" t="s">
        <v>37</v>
      </c>
      <c r="D4" s="3"/>
      <c r="E4" s="3" t="s">
        <v>73</v>
      </c>
      <c r="F4" s="15"/>
      <c r="G4" s="3" t="s">
        <v>37</v>
      </c>
      <c r="H4" s="3"/>
      <c r="I4" s="3" t="s">
        <v>73</v>
      </c>
      <c r="J4" s="15"/>
      <c r="K4" s="3" t="s">
        <v>37</v>
      </c>
      <c r="L4" s="3"/>
      <c r="M4" s="3" t="s">
        <v>73</v>
      </c>
      <c r="N4" s="15"/>
      <c r="O4" s="3" t="s">
        <v>37</v>
      </c>
      <c r="Q4" s="3" t="s">
        <v>73</v>
      </c>
    </row>
    <row r="5" spans="1:17" ht="6" customHeight="1" x14ac:dyDescent="0.25">
      <c r="F5" s="14"/>
      <c r="J5" s="14"/>
      <c r="N5" s="14"/>
    </row>
    <row r="6" spans="1:17" x14ac:dyDescent="0.25">
      <c r="A6" s="5" t="s">
        <v>1</v>
      </c>
      <c r="F6" s="14"/>
      <c r="J6" s="14"/>
      <c r="N6" s="14"/>
    </row>
    <row r="7" spans="1:17" x14ac:dyDescent="0.25">
      <c r="A7" s="1" t="s">
        <v>2</v>
      </c>
      <c r="C7" s="2">
        <v>2.5</v>
      </c>
      <c r="E7" s="6"/>
      <c r="F7" s="14"/>
      <c r="G7" s="2">
        <v>2.5</v>
      </c>
      <c r="I7" s="6"/>
      <c r="J7" s="14"/>
      <c r="K7" s="2">
        <v>2.5</v>
      </c>
      <c r="M7" s="6"/>
      <c r="N7" s="14"/>
      <c r="O7" s="2">
        <v>2.5</v>
      </c>
      <c r="Q7" s="6"/>
    </row>
    <row r="8" spans="1:17" x14ac:dyDescent="0.25">
      <c r="A8" s="1" t="s">
        <v>3</v>
      </c>
      <c r="B8" s="1" t="s">
        <v>4</v>
      </c>
      <c r="C8" s="2">
        <v>0</v>
      </c>
      <c r="E8" s="6"/>
      <c r="F8" s="14"/>
      <c r="G8" s="2">
        <v>0</v>
      </c>
      <c r="I8" s="6"/>
      <c r="J8" s="14"/>
      <c r="K8" s="2">
        <v>0</v>
      </c>
      <c r="M8" s="6"/>
      <c r="N8" s="14"/>
      <c r="O8" s="2">
        <v>0</v>
      </c>
      <c r="Q8" s="6"/>
    </row>
    <row r="9" spans="1:17" x14ac:dyDescent="0.25">
      <c r="B9" s="1" t="s">
        <v>5</v>
      </c>
      <c r="C9" s="2">
        <v>15</v>
      </c>
      <c r="E9" s="6"/>
      <c r="F9" s="14"/>
      <c r="G9" s="2">
        <v>0</v>
      </c>
      <c r="I9" s="6"/>
      <c r="J9" s="14"/>
      <c r="K9" s="2">
        <v>0</v>
      </c>
      <c r="M9" s="6"/>
      <c r="N9" s="14"/>
      <c r="O9" s="2">
        <v>0</v>
      </c>
      <c r="Q9" s="6"/>
    </row>
    <row r="10" spans="1:17" x14ac:dyDescent="0.25">
      <c r="B10" s="1" t="s">
        <v>6</v>
      </c>
      <c r="E10" s="6"/>
      <c r="F10" s="14"/>
      <c r="I10" s="6"/>
      <c r="J10" s="14"/>
      <c r="M10" s="6"/>
      <c r="N10" s="14"/>
      <c r="Q10" s="6"/>
    </row>
    <row r="11" spans="1:17" x14ac:dyDescent="0.25">
      <c r="A11" s="1" t="s">
        <v>7</v>
      </c>
      <c r="B11" s="1" t="s">
        <v>8</v>
      </c>
      <c r="C11" s="2">
        <v>13</v>
      </c>
      <c r="E11" s="6"/>
      <c r="F11" s="14"/>
      <c r="G11" s="12">
        <v>35</v>
      </c>
      <c r="H11" s="12"/>
      <c r="I11" s="6"/>
      <c r="J11" s="14"/>
      <c r="K11" s="12">
        <v>35</v>
      </c>
      <c r="L11" s="12"/>
      <c r="M11" s="6"/>
      <c r="N11" s="14"/>
      <c r="O11" s="2">
        <v>13</v>
      </c>
      <c r="Q11" s="6"/>
    </row>
    <row r="12" spans="1:17" x14ac:dyDescent="0.25">
      <c r="B12" s="1" t="s">
        <v>9</v>
      </c>
      <c r="C12" s="2">
        <v>19.3</v>
      </c>
      <c r="E12" s="6"/>
      <c r="F12" s="14"/>
      <c r="G12" s="2">
        <v>19.3</v>
      </c>
      <c r="I12" s="6"/>
      <c r="J12" s="14"/>
      <c r="K12" s="2">
        <v>19.3</v>
      </c>
      <c r="M12" s="6"/>
      <c r="N12" s="14"/>
      <c r="O12" s="2">
        <v>19.3</v>
      </c>
      <c r="Q12" s="6"/>
    </row>
    <row r="13" spans="1:17" x14ac:dyDescent="0.25">
      <c r="B13" s="1" t="s">
        <v>10</v>
      </c>
      <c r="C13" s="2">
        <v>21.5</v>
      </c>
      <c r="E13" s="6"/>
      <c r="F13" s="14"/>
      <c r="G13" s="2">
        <v>21.5</v>
      </c>
      <c r="I13" s="6"/>
      <c r="J13" s="14"/>
      <c r="K13" s="2">
        <v>21.5</v>
      </c>
      <c r="M13" s="6"/>
      <c r="N13" s="14"/>
      <c r="O13" s="2">
        <v>21.5</v>
      </c>
      <c r="Q13" s="6"/>
    </row>
    <row r="14" spans="1:17" x14ac:dyDescent="0.25">
      <c r="B14" s="1" t="s">
        <v>11</v>
      </c>
      <c r="C14" s="2">
        <v>24</v>
      </c>
      <c r="E14" s="6"/>
      <c r="F14" s="14"/>
      <c r="G14" s="2">
        <v>24</v>
      </c>
      <c r="I14" s="6"/>
      <c r="J14" s="14"/>
      <c r="K14" s="2">
        <v>24</v>
      </c>
      <c r="M14" s="6"/>
      <c r="N14" s="14"/>
      <c r="O14" s="2">
        <v>24</v>
      </c>
      <c r="Q14" s="6"/>
    </row>
    <row r="15" spans="1:17" x14ac:dyDescent="0.25">
      <c r="A15" s="1" t="s">
        <v>12</v>
      </c>
      <c r="B15" s="1" t="s">
        <v>13</v>
      </c>
      <c r="C15" s="2">
        <v>19.98</v>
      </c>
      <c r="E15" s="6"/>
      <c r="F15" s="14"/>
      <c r="G15" s="2">
        <v>19.98</v>
      </c>
      <c r="I15" s="6"/>
      <c r="J15" s="14"/>
      <c r="K15" s="2">
        <v>19.98</v>
      </c>
      <c r="M15" s="6"/>
      <c r="N15" s="14"/>
      <c r="O15" s="2">
        <v>19.98</v>
      </c>
      <c r="Q15" s="6"/>
    </row>
    <row r="16" spans="1:17" x14ac:dyDescent="0.25">
      <c r="B16" s="1" t="s">
        <v>6</v>
      </c>
      <c r="C16" s="2">
        <v>12.38</v>
      </c>
      <c r="E16" s="6"/>
      <c r="F16" s="14"/>
      <c r="G16" s="2">
        <v>12.38</v>
      </c>
      <c r="I16" s="6"/>
      <c r="J16" s="14"/>
      <c r="K16" s="2">
        <v>12.38</v>
      </c>
      <c r="M16" s="6"/>
      <c r="N16" s="14"/>
      <c r="O16" s="2">
        <v>12.38</v>
      </c>
      <c r="Q16" s="6"/>
    </row>
    <row r="17" spans="1:17" x14ac:dyDescent="0.25">
      <c r="A17" s="1" t="s">
        <v>19</v>
      </c>
      <c r="C17" s="2">
        <v>7</v>
      </c>
      <c r="E17" s="6"/>
      <c r="F17" s="14"/>
      <c r="G17" s="2">
        <v>7</v>
      </c>
      <c r="I17" s="6"/>
      <c r="J17" s="14"/>
      <c r="K17" s="2">
        <v>7</v>
      </c>
      <c r="M17" s="6"/>
      <c r="N17" s="14"/>
      <c r="O17" s="2">
        <v>7</v>
      </c>
      <c r="Q17" s="6"/>
    </row>
    <row r="18" spans="1:17" x14ac:dyDescent="0.25">
      <c r="A18" s="1" t="s">
        <v>20</v>
      </c>
      <c r="C18" s="2">
        <v>33</v>
      </c>
      <c r="E18" s="6"/>
      <c r="F18" s="14"/>
      <c r="G18" s="2">
        <v>33</v>
      </c>
      <c r="I18" s="6"/>
      <c r="J18" s="14"/>
      <c r="K18" s="2">
        <v>33</v>
      </c>
      <c r="M18" s="6"/>
      <c r="N18" s="14"/>
      <c r="O18" s="2">
        <v>33</v>
      </c>
      <c r="Q18" s="6"/>
    </row>
    <row r="19" spans="1:17" x14ac:dyDescent="0.25">
      <c r="A19" s="1" t="s">
        <v>21</v>
      </c>
      <c r="C19" s="2">
        <v>6</v>
      </c>
      <c r="E19" s="6"/>
      <c r="F19" s="14"/>
      <c r="G19" s="2">
        <v>6</v>
      </c>
      <c r="I19" s="6"/>
      <c r="J19" s="14"/>
      <c r="K19" s="2">
        <v>6</v>
      </c>
      <c r="M19" s="6"/>
      <c r="N19" s="14"/>
      <c r="O19" s="2">
        <v>6</v>
      </c>
      <c r="Q19" s="6"/>
    </row>
    <row r="20" spans="1:17" x14ac:dyDescent="0.25">
      <c r="A20" s="1" t="s">
        <v>22</v>
      </c>
      <c r="C20" s="2">
        <v>15</v>
      </c>
      <c r="E20" s="6"/>
      <c r="F20" s="14"/>
      <c r="G20" s="2">
        <v>15</v>
      </c>
      <c r="I20" s="6"/>
      <c r="J20" s="14"/>
      <c r="K20" s="2">
        <v>15</v>
      </c>
      <c r="M20" s="6"/>
      <c r="N20" s="14"/>
      <c r="O20" s="2">
        <v>15</v>
      </c>
      <c r="Q20" s="6"/>
    </row>
    <row r="21" spans="1:17" x14ac:dyDescent="0.25">
      <c r="C21" s="6"/>
      <c r="E21" s="6"/>
      <c r="F21" s="14"/>
      <c r="G21" s="6"/>
      <c r="H21" s="11"/>
      <c r="I21" s="6"/>
      <c r="J21" s="14"/>
      <c r="K21" s="6"/>
      <c r="L21" s="11"/>
      <c r="M21" s="6"/>
      <c r="N21" s="14"/>
      <c r="O21" s="6"/>
      <c r="Q21" s="6"/>
    </row>
    <row r="22" spans="1:17" x14ac:dyDescent="0.25">
      <c r="A22" s="5" t="s">
        <v>23</v>
      </c>
      <c r="C22" s="2">
        <f>SUM(C7:C21)</f>
        <v>188.66</v>
      </c>
      <c r="E22" s="2">
        <f>SUM(E7:E21)</f>
        <v>0</v>
      </c>
      <c r="F22" s="14"/>
      <c r="G22" s="2">
        <f>SUM(G7:G21)</f>
        <v>195.66</v>
      </c>
      <c r="I22" s="2">
        <f>SUM(I7:I21)</f>
        <v>0</v>
      </c>
      <c r="J22" s="14"/>
      <c r="K22" s="2">
        <f>SUM(K7:K21)</f>
        <v>195.66</v>
      </c>
      <c r="M22" s="2">
        <f>SUM(M7:M21)</f>
        <v>0</v>
      </c>
      <c r="N22" s="14"/>
      <c r="O22" s="2">
        <f>SUM(O7:O21)</f>
        <v>173.66</v>
      </c>
      <c r="Q22" s="2">
        <f>SUM(Q7:Q21)</f>
        <v>0</v>
      </c>
    </row>
    <row r="23" spans="1:17" x14ac:dyDescent="0.25">
      <c r="A23" s="1" t="s">
        <v>24</v>
      </c>
      <c r="C23" s="6">
        <f>C22*0.05*2/3</f>
        <v>6.2886666666666668</v>
      </c>
      <c r="E23" s="6">
        <f>E22*0.05*2/3</f>
        <v>0</v>
      </c>
      <c r="F23" s="14"/>
      <c r="G23" s="6">
        <f>G22*0.05*2/3</f>
        <v>6.5220000000000011</v>
      </c>
      <c r="H23" s="11"/>
      <c r="I23" s="6">
        <f>I22*0.05*2/3</f>
        <v>0</v>
      </c>
      <c r="J23" s="14"/>
      <c r="K23" s="6">
        <f>K22*0.05*2/3</f>
        <v>6.5220000000000011</v>
      </c>
      <c r="L23" s="11"/>
      <c r="M23" s="6">
        <f>M22*0.05*2/3</f>
        <v>0</v>
      </c>
      <c r="N23" s="14"/>
      <c r="O23" s="6">
        <f>O22*0.05*2/3</f>
        <v>5.7886666666666668</v>
      </c>
      <c r="Q23" s="6">
        <f>Q22*0.05*2/3</f>
        <v>0</v>
      </c>
    </row>
    <row r="24" spans="1:17" x14ac:dyDescent="0.25">
      <c r="A24" s="5" t="s">
        <v>25</v>
      </c>
      <c r="C24" s="2">
        <f>C22+C23</f>
        <v>194.94866666666667</v>
      </c>
      <c r="E24" s="2">
        <f>E22+E23</f>
        <v>0</v>
      </c>
      <c r="F24" s="14"/>
      <c r="G24" s="2">
        <f>G22+G23</f>
        <v>202.18199999999999</v>
      </c>
      <c r="I24" s="2">
        <f>I22+I23</f>
        <v>0</v>
      </c>
      <c r="J24" s="14"/>
      <c r="K24" s="2">
        <f>K22+K23</f>
        <v>202.18199999999999</v>
      </c>
      <c r="M24" s="2">
        <f>M22+M23</f>
        <v>0</v>
      </c>
      <c r="N24" s="14"/>
      <c r="O24" s="2">
        <f>O22+O23</f>
        <v>179.44866666666667</v>
      </c>
      <c r="Q24" s="2">
        <f>Q22+Q23</f>
        <v>0</v>
      </c>
    </row>
    <row r="25" spans="1:17" x14ac:dyDescent="0.25">
      <c r="F25" s="14"/>
      <c r="J25" s="14"/>
      <c r="N25" s="14"/>
    </row>
    <row r="26" spans="1:17" x14ac:dyDescent="0.25">
      <c r="A26" s="5" t="s">
        <v>26</v>
      </c>
      <c r="F26" s="14"/>
      <c r="J26" s="14"/>
      <c r="N26" s="14"/>
    </row>
    <row r="27" spans="1:17" x14ac:dyDescent="0.25">
      <c r="A27" s="1" t="s">
        <v>27</v>
      </c>
      <c r="C27" s="2">
        <v>4.8</v>
      </c>
      <c r="E27" s="6"/>
      <c r="F27" s="14"/>
      <c r="G27" s="2">
        <v>4.8</v>
      </c>
      <c r="I27" s="6"/>
      <c r="J27" s="14"/>
      <c r="K27" s="2">
        <v>4.8</v>
      </c>
      <c r="M27" s="6"/>
      <c r="N27" s="14"/>
      <c r="O27" s="2">
        <v>4.8</v>
      </c>
      <c r="Q27" s="6"/>
    </row>
    <row r="28" spans="1:17" x14ac:dyDescent="0.25">
      <c r="A28" s="1" t="s">
        <v>28</v>
      </c>
      <c r="C28" s="2">
        <v>7</v>
      </c>
      <c r="E28" s="6"/>
      <c r="F28" s="14"/>
      <c r="G28" s="2">
        <v>7</v>
      </c>
      <c r="I28" s="6"/>
      <c r="J28" s="14"/>
      <c r="K28" s="2">
        <v>7</v>
      </c>
      <c r="M28" s="6"/>
      <c r="N28" s="14"/>
      <c r="O28" s="2">
        <v>7</v>
      </c>
      <c r="Q28" s="6"/>
    </row>
    <row r="29" spans="1:17" x14ac:dyDescent="0.25">
      <c r="A29" s="1" t="s">
        <v>29</v>
      </c>
      <c r="C29" s="2">
        <v>0.72</v>
      </c>
      <c r="E29" s="6"/>
      <c r="F29" s="14"/>
      <c r="G29" s="2">
        <v>0.72</v>
      </c>
      <c r="I29" s="6"/>
      <c r="J29" s="14"/>
      <c r="K29" s="2">
        <v>0.72</v>
      </c>
      <c r="M29" s="6"/>
      <c r="N29" s="14"/>
      <c r="O29" s="2">
        <v>0.72</v>
      </c>
      <c r="Q29" s="6"/>
    </row>
    <row r="30" spans="1:17" x14ac:dyDescent="0.25">
      <c r="C30" s="6"/>
      <c r="E30" s="6"/>
      <c r="F30" s="14"/>
      <c r="G30" s="6"/>
      <c r="H30" s="11"/>
      <c r="I30" s="6"/>
      <c r="J30" s="14"/>
      <c r="K30" s="6"/>
      <c r="L30" s="11"/>
      <c r="M30" s="6"/>
      <c r="N30" s="14"/>
      <c r="O30" s="6"/>
      <c r="Q30" s="6"/>
    </row>
    <row r="31" spans="1:17" x14ac:dyDescent="0.25">
      <c r="A31" s="5" t="s">
        <v>30</v>
      </c>
      <c r="C31" s="2">
        <f>SUM(C27:C30)</f>
        <v>12.520000000000001</v>
      </c>
      <c r="E31" s="2">
        <f>SUM(E27:E30)</f>
        <v>0</v>
      </c>
      <c r="F31" s="14"/>
      <c r="G31" s="2">
        <f>SUM(G27:G30)</f>
        <v>12.520000000000001</v>
      </c>
      <c r="I31" s="2">
        <f>SUM(I27:I30)</f>
        <v>0</v>
      </c>
      <c r="J31" s="14"/>
      <c r="K31" s="2">
        <f>SUM(K27:K30)</f>
        <v>12.520000000000001</v>
      </c>
      <c r="M31" s="2">
        <f>SUM(M27:M30)</f>
        <v>0</v>
      </c>
      <c r="N31" s="14"/>
      <c r="O31" s="2">
        <f>SUM(O27:O30)</f>
        <v>12.520000000000001</v>
      </c>
      <c r="Q31" s="2">
        <f>SUM(Q27:Q30)</f>
        <v>0</v>
      </c>
    </row>
    <row r="32" spans="1:17" x14ac:dyDescent="0.25">
      <c r="F32" s="14"/>
      <c r="J32" s="14"/>
      <c r="N32" s="14"/>
    </row>
    <row r="33" spans="1:17" x14ac:dyDescent="0.25">
      <c r="A33" s="5" t="s">
        <v>31</v>
      </c>
      <c r="F33" s="14"/>
      <c r="J33" s="14"/>
      <c r="N33" s="14"/>
    </row>
    <row r="34" spans="1:17" x14ac:dyDescent="0.25">
      <c r="A34" s="1" t="s">
        <v>32</v>
      </c>
      <c r="C34" s="2">
        <v>37.85</v>
      </c>
      <c r="E34" s="6"/>
      <c r="F34" s="14"/>
      <c r="G34" s="2">
        <v>37.85</v>
      </c>
      <c r="I34" s="6"/>
      <c r="J34" s="14"/>
      <c r="K34" s="2">
        <v>37.85</v>
      </c>
      <c r="M34" s="6"/>
      <c r="N34" s="14"/>
      <c r="O34" s="2">
        <v>37.85</v>
      </c>
      <c r="Q34" s="6"/>
    </row>
    <row r="35" spans="1:17" x14ac:dyDescent="0.25">
      <c r="A35" s="1" t="s">
        <v>33</v>
      </c>
      <c r="C35" s="2">
        <v>1.8</v>
      </c>
      <c r="E35" s="6"/>
      <c r="F35" s="14"/>
      <c r="G35" s="2">
        <v>1.8</v>
      </c>
      <c r="I35" s="6"/>
      <c r="J35" s="14"/>
      <c r="K35" s="2">
        <v>1.8</v>
      </c>
      <c r="M35" s="6"/>
      <c r="N35" s="14"/>
      <c r="O35" s="2">
        <v>1.8</v>
      </c>
      <c r="Q35" s="6"/>
    </row>
    <row r="36" spans="1:17" x14ac:dyDescent="0.25">
      <c r="A36" s="1" t="s">
        <v>34</v>
      </c>
      <c r="C36" s="2">
        <v>41.23</v>
      </c>
      <c r="E36" s="6"/>
      <c r="F36" s="14"/>
      <c r="G36" s="2">
        <v>41.23</v>
      </c>
      <c r="I36" s="6"/>
      <c r="J36" s="14"/>
      <c r="K36" s="2">
        <v>41.23</v>
      </c>
      <c r="M36" s="6"/>
      <c r="N36" s="14"/>
      <c r="O36" s="2">
        <v>41.23</v>
      </c>
      <c r="Q36" s="6"/>
    </row>
    <row r="37" spans="1:17" x14ac:dyDescent="0.25">
      <c r="A37" s="1" t="s">
        <v>35</v>
      </c>
      <c r="E37" s="6"/>
      <c r="F37" s="14"/>
      <c r="I37" s="6"/>
      <c r="J37" s="14"/>
      <c r="M37" s="6"/>
      <c r="N37" s="14"/>
      <c r="Q37" s="6"/>
    </row>
    <row r="38" spans="1:17" x14ac:dyDescent="0.25">
      <c r="C38" s="6"/>
      <c r="E38" s="6"/>
      <c r="F38" s="14"/>
      <c r="G38" s="6"/>
      <c r="H38" s="11"/>
      <c r="I38" s="6"/>
      <c r="J38" s="14"/>
      <c r="K38" s="6"/>
      <c r="L38" s="11"/>
      <c r="M38" s="6"/>
      <c r="N38" s="14"/>
      <c r="O38" s="6"/>
      <c r="Q38" s="6"/>
    </row>
    <row r="39" spans="1:17" x14ac:dyDescent="0.25">
      <c r="A39" s="5" t="s">
        <v>38</v>
      </c>
      <c r="C39" s="2">
        <f>SUM(C34:C38)</f>
        <v>80.88</v>
      </c>
      <c r="E39" s="2">
        <f>SUM(E34:E38)</f>
        <v>0</v>
      </c>
      <c r="F39" s="14"/>
      <c r="G39" s="2">
        <f>SUM(G34:G38)</f>
        <v>80.88</v>
      </c>
      <c r="I39" s="2">
        <f>SUM(I34:I38)</f>
        <v>0</v>
      </c>
      <c r="J39" s="14"/>
      <c r="K39" s="2">
        <f>SUM(K34:K38)</f>
        <v>80.88</v>
      </c>
      <c r="M39" s="2">
        <f>SUM(M34:M38)</f>
        <v>0</v>
      </c>
      <c r="N39" s="14"/>
      <c r="O39" s="2">
        <f>SUM(O34:O38)</f>
        <v>80.88</v>
      </c>
      <c r="Q39" s="2">
        <f>SUM(Q34:Q38)</f>
        <v>0</v>
      </c>
    </row>
    <row r="40" spans="1:17" x14ac:dyDescent="0.25">
      <c r="F40" s="14"/>
      <c r="J40" s="14"/>
      <c r="N40" s="14"/>
    </row>
    <row r="41" spans="1:17" ht="13.8" thickBot="1" x14ac:dyDescent="0.3">
      <c r="A41" s="10" t="s">
        <v>39</v>
      </c>
      <c r="C41" s="7">
        <f>C24+C31+C39</f>
        <v>288.34866666666665</v>
      </c>
      <c r="E41" s="7">
        <f>E24+E31+E39</f>
        <v>0</v>
      </c>
      <c r="F41" s="14"/>
      <c r="G41" s="7">
        <f>G24+G31+G39</f>
        <v>295.58199999999999</v>
      </c>
      <c r="H41" s="11"/>
      <c r="I41" s="7">
        <f>I24+I31+I39</f>
        <v>0</v>
      </c>
      <c r="J41" s="14"/>
      <c r="K41" s="7">
        <f>K24+K31+K39</f>
        <v>295.58199999999999</v>
      </c>
      <c r="L41" s="11"/>
      <c r="M41" s="7">
        <f>M24+M31+M39</f>
        <v>0</v>
      </c>
      <c r="N41" s="14"/>
      <c r="O41" s="7">
        <f>O24+O31+O39</f>
        <v>272.84866666666665</v>
      </c>
      <c r="Q41" s="7">
        <f>Q24+Q31+Q39</f>
        <v>0</v>
      </c>
    </row>
    <row r="42" spans="1:17" ht="13.8" thickTop="1" x14ac:dyDescent="0.25">
      <c r="F42" s="14"/>
      <c r="J42" s="14"/>
      <c r="N42" s="14"/>
    </row>
    <row r="43" spans="1:17" x14ac:dyDescent="0.25">
      <c r="A43" s="10" t="s">
        <v>40</v>
      </c>
      <c r="F43" s="14"/>
      <c r="J43" s="14"/>
      <c r="N43" s="14"/>
    </row>
    <row r="44" spans="1:17" x14ac:dyDescent="0.25">
      <c r="A44" s="1" t="s">
        <v>41</v>
      </c>
      <c r="B44" s="9" t="s">
        <v>44</v>
      </c>
      <c r="C44" s="2">
        <v>2.2000000000000002</v>
      </c>
      <c r="E44" s="6"/>
      <c r="F44" s="14"/>
      <c r="G44" s="2">
        <v>2.2000000000000002</v>
      </c>
      <c r="I44" s="6"/>
      <c r="J44" s="14"/>
      <c r="K44" s="2">
        <v>2.2000000000000002</v>
      </c>
      <c r="M44" s="6"/>
      <c r="N44" s="14"/>
      <c r="O44" s="2">
        <v>2.2000000000000002</v>
      </c>
      <c r="Q44" s="6"/>
    </row>
    <row r="45" spans="1:17" x14ac:dyDescent="0.25">
      <c r="A45" s="1" t="s">
        <v>42</v>
      </c>
      <c r="C45" s="2">
        <v>165</v>
      </c>
      <c r="F45" s="14"/>
      <c r="G45" s="2">
        <v>165</v>
      </c>
      <c r="J45" s="14"/>
      <c r="K45" s="2">
        <v>165</v>
      </c>
      <c r="N45" s="14"/>
      <c r="O45" s="2">
        <v>165</v>
      </c>
    </row>
    <row r="46" spans="1:17" ht="13.8" thickBot="1" x14ac:dyDescent="0.3">
      <c r="A46" s="10" t="s">
        <v>43</v>
      </c>
      <c r="C46" s="7">
        <f>C44*C45</f>
        <v>363.00000000000006</v>
      </c>
      <c r="E46" s="7">
        <f>E44*E45</f>
        <v>0</v>
      </c>
      <c r="F46" s="14"/>
      <c r="G46" s="7">
        <f>G44*G45</f>
        <v>363.00000000000006</v>
      </c>
      <c r="H46" s="11"/>
      <c r="I46" s="7">
        <f>I44*I45</f>
        <v>0</v>
      </c>
      <c r="J46" s="14"/>
      <c r="K46" s="7">
        <f>K44*K45</f>
        <v>363.00000000000006</v>
      </c>
      <c r="L46" s="11"/>
      <c r="M46" s="7">
        <f>M44*M45</f>
        <v>0</v>
      </c>
      <c r="N46" s="14"/>
      <c r="O46" s="7">
        <f>O44*O45</f>
        <v>363.00000000000006</v>
      </c>
      <c r="Q46" s="7">
        <f>Q44*Q45</f>
        <v>0</v>
      </c>
    </row>
    <row r="47" spans="1:17" ht="13.8" thickTop="1" x14ac:dyDescent="0.25">
      <c r="F47" s="14"/>
      <c r="J47" s="14"/>
      <c r="N47" s="14"/>
    </row>
    <row r="48" spans="1:17" ht="9" customHeight="1" x14ac:dyDescent="0.25">
      <c r="F48" s="14"/>
      <c r="J48" s="14"/>
      <c r="N48" s="14"/>
    </row>
    <row r="49" spans="1:17" ht="13.8" thickBot="1" x14ac:dyDescent="0.3">
      <c r="A49" s="10" t="s">
        <v>75</v>
      </c>
      <c r="C49" s="7">
        <f>C46-C41</f>
        <v>74.651333333333412</v>
      </c>
      <c r="E49" s="7">
        <f>E46-E41</f>
        <v>0</v>
      </c>
      <c r="F49" s="14"/>
      <c r="G49" s="7">
        <f>G46-G41</f>
        <v>67.418000000000063</v>
      </c>
      <c r="H49" s="11"/>
      <c r="I49" s="7">
        <f>I46-I41</f>
        <v>0</v>
      </c>
      <c r="J49" s="14"/>
      <c r="K49" s="7">
        <f>K46-K41</f>
        <v>67.418000000000063</v>
      </c>
      <c r="L49" s="11"/>
      <c r="M49" s="7">
        <f>M46-M41</f>
        <v>0</v>
      </c>
      <c r="N49" s="14"/>
      <c r="O49" s="7">
        <f>O46-O41</f>
        <v>90.151333333333412</v>
      </c>
      <c r="Q49" s="7">
        <f>Q46-Q41</f>
        <v>0</v>
      </c>
    </row>
    <row r="50" spans="1:17" ht="13.8" thickTop="1" x14ac:dyDescent="0.25"/>
  </sheetData>
  <pageMargins left="0.31496062992125984" right="0.31496062992125984" top="0.94488188976377963" bottom="0.55118110236220474" header="0.31496062992125984" footer="0.31496062992125984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Overview</vt:lpstr>
      <vt:lpstr>Sample Budget</vt:lpstr>
      <vt:lpstr>Sample Budget Excl Pollination</vt:lpstr>
      <vt:lpstr>Assumptions</vt:lpstr>
      <vt:lpstr>Assumptions Excl pollination</vt:lpstr>
      <vt:lpstr>Template</vt:lpstr>
      <vt:lpstr>Template Exclude pollination</vt:lpstr>
      <vt:lpstr>'Assumptions Excl pollination'!Print_Area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2015-11-24T19:53:56Z</cp:lastPrinted>
  <dcterms:created xsi:type="dcterms:W3CDTF">2015-10-22T16:06:03Z</dcterms:created>
  <dcterms:modified xsi:type="dcterms:W3CDTF">2015-11-24T19:54:03Z</dcterms:modified>
</cp:coreProperties>
</file>